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3920" windowHeight="11040"/>
  </bookViews>
  <sheets>
    <sheet name="PI Table (Print A3 Colour)" sheetId="5" r:id="rId1"/>
    <sheet name="indicators" sheetId="6" r:id="rId2"/>
    <sheet name="context" sheetId="7" r:id="rId3"/>
    <sheet name="Sheet1" sheetId="8" r:id="rId4"/>
  </sheets>
  <definedNames>
    <definedName name="_xlnm.Print_Area" localSheetId="2">context!$A$1:$M$25</definedName>
    <definedName name="_xlnm.Print_Titles" localSheetId="1">indicators!$1:$2</definedName>
  </definedNames>
  <calcPr calcId="145621"/>
</workbook>
</file>

<file path=xl/calcChain.xml><?xml version="1.0" encoding="utf-8"?>
<calcChain xmlns="http://schemas.openxmlformats.org/spreadsheetml/2006/main">
  <c r="L24" i="5" l="1"/>
  <c r="L25" i="5"/>
  <c r="L26" i="5"/>
  <c r="L27" i="5"/>
  <c r="L28" i="5"/>
  <c r="L29" i="5"/>
  <c r="L30" i="5"/>
  <c r="L31" i="5"/>
  <c r="L32" i="5"/>
  <c r="L23" i="5"/>
  <c r="L8" i="5"/>
  <c r="D7" i="7"/>
  <c r="E7" i="7"/>
  <c r="G7" i="7"/>
  <c r="H7" i="7"/>
  <c r="I7" i="7"/>
  <c r="J7" i="7"/>
  <c r="K7" i="7"/>
  <c r="L7" i="7"/>
  <c r="M7" i="7"/>
  <c r="C7" i="7"/>
  <c r="L9" i="5" l="1"/>
  <c r="L10" i="5"/>
  <c r="L11" i="5"/>
  <c r="L12" i="5"/>
  <c r="L13" i="5"/>
  <c r="L14" i="5"/>
  <c r="L15" i="5"/>
  <c r="L16" i="5"/>
  <c r="L17" i="5"/>
  <c r="N45" i="6" l="1"/>
  <c r="G45" i="6" l="1"/>
  <c r="F45" i="6" l="1"/>
  <c r="H45" i="6" l="1"/>
  <c r="L45" i="6" l="1"/>
  <c r="J45" i="6" l="1"/>
  <c r="K45" i="6" l="1"/>
  <c r="M45" i="6" l="1"/>
  <c r="O45" i="6" l="1"/>
  <c r="I45" i="6" l="1"/>
  <c r="M15" i="7" l="1"/>
  <c r="M4" i="7"/>
  <c r="M6" i="7"/>
  <c r="M8" i="7"/>
  <c r="M9" i="7"/>
  <c r="M11" i="7"/>
  <c r="M12" i="7"/>
  <c r="M13" i="7"/>
  <c r="M17" i="7"/>
  <c r="M19" i="7"/>
  <c r="M3" i="7"/>
  <c r="M5" i="7" l="1"/>
  <c r="F171" i="5"/>
  <c r="F170" i="5"/>
  <c r="F173" i="5"/>
  <c r="F174" i="5"/>
  <c r="F168" i="5"/>
  <c r="F169" i="5"/>
  <c r="F172" i="5"/>
  <c r="F175" i="5"/>
  <c r="F177" i="5"/>
  <c r="F176" i="5"/>
</calcChain>
</file>

<file path=xl/comments1.xml><?xml version="1.0" encoding="utf-8"?>
<comments xmlns="http://schemas.openxmlformats.org/spreadsheetml/2006/main">
  <authors>
    <author>Sam Parfitt</author>
  </authors>
  <commentList>
    <comment ref="J34" authorId="0">
      <text>
        <r>
          <rPr>
            <b/>
            <sz val="9"/>
            <color indexed="81"/>
            <rFont val="Tahoma"/>
            <family val="2"/>
          </rPr>
          <t xml:space="preserve">Only 45 responses received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Sam Parfitt</author>
    <author>Ben Rogers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Number of listed buildings at risk figure is from March 2015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Sam Parfitt:</t>
        </r>
        <r>
          <rPr>
            <sz val="9"/>
            <color indexed="81"/>
            <rFont val="Tahoma"/>
            <family val="2"/>
          </rPr>
          <t xml:space="preserve">
2017/18 STEAM figures not available yet
</t>
        </r>
      </text>
    </comment>
    <comment ref="I20" authorId="1">
      <text>
        <r>
          <rPr>
            <b/>
            <sz val="8"/>
            <color indexed="81"/>
            <rFont val="Tahoma"/>
            <family val="2"/>
          </rPr>
          <t>Ben Rogers:</t>
        </r>
        <r>
          <rPr>
            <sz val="8"/>
            <color indexed="81"/>
            <rFont val="Tahoma"/>
            <family val="2"/>
          </rPr>
          <t xml:space="preserve">
STEAM 2016</t>
        </r>
      </text>
    </comment>
  </commentList>
</comments>
</file>

<file path=xl/sharedStrings.xml><?xml version="1.0" encoding="utf-8"?>
<sst xmlns="http://schemas.openxmlformats.org/spreadsheetml/2006/main" count="467" uniqueCount="143">
  <si>
    <t>Conservation of Cultural Heritage</t>
  </si>
  <si>
    <t>Conservation of Natural Environment</t>
  </si>
  <si>
    <t>Corporate &amp; Democratic</t>
  </si>
  <si>
    <t>Promoting Understanding   </t>
  </si>
  <si>
    <t>Recreation Management</t>
  </si>
  <si>
    <t>a)</t>
  </si>
  <si>
    <t>b)</t>
  </si>
  <si>
    <t>PI  CH 2</t>
  </si>
  <si>
    <t>PI  CH 3</t>
  </si>
  <si>
    <t>PI  NE1</t>
  </si>
  <si>
    <t>NPA Management</t>
  </si>
  <si>
    <t>PI  CD 3</t>
  </si>
  <si>
    <t>PI DC 2</t>
  </si>
  <si>
    <t>PI DC 1</t>
  </si>
  <si>
    <t>% of planning applications by type dealt with in a timely manner:</t>
  </si>
  <si>
    <t>major applications determined within 13 weeks</t>
  </si>
  <si>
    <t>minor applications determined within 8 weeks</t>
  </si>
  <si>
    <t>c)</t>
  </si>
  <si>
    <t>other applications determined within 8 weeks</t>
  </si>
  <si>
    <t>PI  RM 1</t>
  </si>
  <si>
    <t>PI  RM 3</t>
  </si>
  <si>
    <t>Total No. of volunteer days organised or supported by the NPA</t>
  </si>
  <si>
    <t>No. of those days attended by ‘under represented’ groups</t>
  </si>
  <si>
    <t>Volunteer Days</t>
  </si>
  <si>
    <t>% change in annual greenhouse gas emissions from National Park Authority operations</t>
  </si>
  <si>
    <t>Development Management</t>
  </si>
  <si>
    <t>Broads</t>
  </si>
  <si>
    <t>Exmoor</t>
  </si>
  <si>
    <t>Lake District</t>
  </si>
  <si>
    <t>New Forest</t>
  </si>
  <si>
    <t>South Downs</t>
  </si>
  <si>
    <t xml:space="preserve">Dartmoor </t>
  </si>
  <si>
    <t xml:space="preserve">Yorkshire Dales </t>
  </si>
  <si>
    <t>Peak</t>
  </si>
  <si>
    <t>North Y Moors</t>
  </si>
  <si>
    <t>Northumberland</t>
  </si>
  <si>
    <t>No of scheduled monuments</t>
  </si>
  <si>
    <t>Area of SSSI in NPA management (ha)</t>
  </si>
  <si>
    <t>Total CO2 emissions (tonnes)</t>
  </si>
  <si>
    <t>Total no. of planning applications received</t>
  </si>
  <si>
    <t>Total lengths of footpaths and other Rights of Way (km)</t>
  </si>
  <si>
    <t>% of planning applicants satisfied with the quality of service received</t>
  </si>
  <si>
    <t>PI DC 0</t>
  </si>
  <si>
    <t>% of all applications determined which have been approved</t>
  </si>
  <si>
    <t>see separate report</t>
  </si>
  <si>
    <t>N/A for reporting this year</t>
  </si>
  <si>
    <t>PI NE2</t>
  </si>
  <si>
    <t>% of water courses with:</t>
  </si>
  <si>
    <t>"high" or "good" ecological status</t>
  </si>
  <si>
    <t>"moderate" ecological status</t>
  </si>
  <si>
    <t>Average no. of Listed Buildings ‘at risk’ conserved during the last 3 years</t>
  </si>
  <si>
    <t>Average no. of scheduled monuments ‘at high or medium risk’ conserved during the last 3 years</t>
  </si>
  <si>
    <t>Value [£=75/day]</t>
  </si>
  <si>
    <t>Broads Authority</t>
  </si>
  <si>
    <t>Dartmoor</t>
  </si>
  <si>
    <t>N/land</t>
  </si>
  <si>
    <t>Peak    District</t>
  </si>
  <si>
    <t xml:space="preserve">South Downs </t>
  </si>
  <si>
    <t>Dales</t>
  </si>
  <si>
    <t xml:space="preserve">% of SSSI Land in favourable  condition in: </t>
  </si>
  <si>
    <t xml:space="preserve">% of SSSI Land in ‘unfavourable but recovering' condition in: </t>
  </si>
  <si>
    <t>d)</t>
  </si>
  <si>
    <t>% length of water courses with:</t>
  </si>
  <si>
    <t xml:space="preserve"> “high” or  “good” ecological status</t>
  </si>
  <si>
    <t xml:space="preserve"> "moderate" ecological status</t>
  </si>
  <si>
    <t>% change in greenhouse gas emissions from National Park Authority operations</t>
  </si>
  <si>
    <t>% all planning applications determined which  have been approved</t>
  </si>
  <si>
    <t>% of the total length of footpaths and other rights of way that were easy to use by the general public (even though they may not follow the exact definitive line)</t>
  </si>
  <si>
    <r>
      <t>a)</t>
    </r>
    <r>
      <rPr>
        <b/>
        <sz val="14"/>
        <rFont val="Times New Roman"/>
        <family val="1"/>
      </rPr>
      <t xml:space="preserve">      </t>
    </r>
  </si>
  <si>
    <t>Value of volunteer days organised or supported by the NPA</t>
  </si>
  <si>
    <t xml:space="preserve">Broads </t>
  </si>
  <si>
    <t>Moors</t>
  </si>
  <si>
    <t>Peak District</t>
  </si>
  <si>
    <t>Yorkshire Dales</t>
  </si>
  <si>
    <t>Total Across all Parks</t>
  </si>
  <si>
    <r>
      <t>No. of Conservation Areas</t>
    </r>
    <r>
      <rPr>
        <b/>
        <sz val="14"/>
        <rFont val="Arial"/>
        <family val="2"/>
      </rPr>
      <t xml:space="preserve"> </t>
    </r>
  </si>
  <si>
    <t>Number of Planning Applications received</t>
  </si>
  <si>
    <t>Total length of footpaths and other Rights of Way (km)</t>
  </si>
  <si>
    <r>
      <t>Estimated number of visitors to the National Park (</t>
    </r>
    <r>
      <rPr>
        <i/>
        <sz val="12"/>
        <rFont val="Arial"/>
        <family val="2"/>
      </rPr>
      <t>to the nearest 100,000</t>
    </r>
    <r>
      <rPr>
        <sz val="12"/>
        <rFont val="Arial"/>
        <family val="2"/>
      </rPr>
      <t>)</t>
    </r>
  </si>
  <si>
    <t xml:space="preserve">Total  greenhouse gas emissions (tonnes) </t>
  </si>
  <si>
    <t>No. of Listed Buildings considered to be “at risk”. (Grade I &amp; II*)</t>
  </si>
  <si>
    <t>Area of SSSI Land in the National Park (ha)</t>
  </si>
  <si>
    <r>
      <t xml:space="preserve">No. of  </t>
    </r>
    <r>
      <rPr>
        <b/>
        <sz val="12"/>
        <rFont val="Arial"/>
        <family val="2"/>
      </rPr>
      <t>Grade II</t>
    </r>
    <r>
      <rPr>
        <sz val="12"/>
        <rFont val="Arial"/>
        <family val="2"/>
      </rPr>
      <t xml:space="preserve"> Listed Buildings considered to be “at risk”.</t>
    </r>
  </si>
  <si>
    <r>
      <t>This figure is provided to NPAs each year by Historic England via the MEOPL project</t>
    </r>
    <r>
      <rPr>
        <sz val="11"/>
        <color rgb="FFFF0000"/>
        <rFont val="Arial"/>
        <family val="2"/>
      </rPr>
      <t xml:space="preserve">. </t>
    </r>
  </si>
  <si>
    <t>The Yorkshire Dales NPA will submit your figure to the MEOPL figures to calculate the final figures for each NPA.</t>
  </si>
  <si>
    <r>
      <t>All figures are provided centrally by Historic England each year and will be distributed to each NPA</t>
    </r>
    <r>
      <rPr>
        <b/>
        <strike/>
        <sz val="11"/>
        <color rgb="FFFF0000"/>
        <rFont val="Arial"/>
        <family val="2"/>
      </rPr>
      <t>s</t>
    </r>
    <r>
      <rPr>
        <b/>
        <sz val="11"/>
        <color rgb="FFFF0000"/>
        <rFont val="Arial"/>
        <family val="2"/>
      </rPr>
      <t xml:space="preserve"> via the MEOPL project.</t>
    </r>
  </si>
  <si>
    <t>Data Source is Natural England - YDNPA will extract this figure on your behalf from the monitoring protected landscapes data</t>
  </si>
  <si>
    <t>This figure is provided to NPAs each year by The Environment Agency via the MEOPL project</t>
  </si>
  <si>
    <t xml:space="preserve">North York Moors </t>
  </si>
  <si>
    <t>a) major applications determined within 13 weeks</t>
  </si>
  <si>
    <t>b) minor applications determined within 8 weeks</t>
  </si>
  <si>
    <t>c)  other applications determined within 8 weeks</t>
  </si>
  <si>
    <t>% of the total length of footpaths and other rights of way that were easy to use</t>
  </si>
  <si>
    <t>No. of SMs 'at risk'</t>
  </si>
  <si>
    <t>% of SMs at risk</t>
  </si>
  <si>
    <t>No. of listed buildings</t>
  </si>
  <si>
    <t>% of LBs at risk</t>
  </si>
  <si>
    <t>No of LBs</t>
  </si>
  <si>
    <t>Total length of WFD water courses in the NP (km)</t>
  </si>
  <si>
    <t>Area of SSSI in NP (ha)</t>
  </si>
  <si>
    <t>% of SSSI Land in favourable condition in:</t>
  </si>
  <si>
    <t>the National Park as a whole</t>
  </si>
  <si>
    <t>Total No: LBs considered to be at risk</t>
  </si>
  <si>
    <t>Total No. LBs considered to be “at risk”</t>
  </si>
  <si>
    <t>Source data: MEOPL Natural England: DMAT Report on 1/4/18</t>
  </si>
  <si>
    <r>
      <t xml:space="preserve">No. of Listed Buildings </t>
    </r>
    <r>
      <rPr>
        <sz val="12"/>
        <color theme="4"/>
        <rFont val="Arial"/>
        <family val="2"/>
      </rPr>
      <t>(data extracted from MEOPL HISTORIC ENGLAND STATUTORY FIGURES (</t>
    </r>
    <r>
      <rPr>
        <sz val="12"/>
        <color rgb="FF00B050"/>
        <rFont val="Arial"/>
        <family val="2"/>
      </rPr>
      <t>31st March 2018</t>
    </r>
    <r>
      <rPr>
        <sz val="12"/>
        <color theme="4"/>
        <rFont val="Arial"/>
        <family val="2"/>
      </rPr>
      <t>) for National Parks)</t>
    </r>
  </si>
  <si>
    <t>no survey carried out</t>
  </si>
  <si>
    <t>79**</t>
  </si>
  <si>
    <t>** Number of listed buildings at risk figure is from March 2015</t>
  </si>
  <si>
    <t>Do not collect</t>
  </si>
  <si>
    <t>This type of information is no longer collected</t>
  </si>
  <si>
    <t>N/A</t>
  </si>
  <si>
    <t>not collected</t>
  </si>
  <si>
    <t>n/a</t>
  </si>
  <si>
    <t>7,462,000 (2016/17)</t>
  </si>
  <si>
    <t>1,500,000 (2016/17)</t>
  </si>
  <si>
    <t>No data to report this year</t>
  </si>
  <si>
    <t>3,385km</t>
  </si>
  <si>
    <t>STEAM data which we don't currently have</t>
  </si>
  <si>
    <t>Not due for reporting in 17/18</t>
  </si>
  <si>
    <t xml:space="preserve">No Data Available </t>
  </si>
  <si>
    <t>No data submitted</t>
  </si>
  <si>
    <t>Don’t have this data</t>
  </si>
  <si>
    <t>Context for 2017-18                       Family Indicators</t>
  </si>
  <si>
    <t>NPA Family Indicators 2017/18</t>
  </si>
  <si>
    <t>Data unavailable</t>
  </si>
  <si>
    <r>
      <t xml:space="preserve">the National Park as a whole </t>
    </r>
    <r>
      <rPr>
        <b/>
        <sz val="14"/>
        <color rgb="FFFF0000"/>
        <rFont val="Arial Bold"/>
      </rPr>
      <t>(Natural England: DMAT Report - 1/4/18)</t>
    </r>
  </si>
  <si>
    <r>
      <t xml:space="preserve">the National Park as a whole </t>
    </r>
    <r>
      <rPr>
        <b/>
        <sz val="14"/>
        <color rgb="FFFF0000"/>
        <rFont val="Arial Bold"/>
      </rPr>
      <t>(Natural England: DMAT Report 1/4/18)</t>
    </r>
  </si>
  <si>
    <t>2017/18</t>
  </si>
  <si>
    <r>
      <t xml:space="preserve">*Lake District data includes 79 Grade II LBs at risk as at March </t>
    </r>
    <r>
      <rPr>
        <b/>
        <sz val="10"/>
        <rFont val="Arial"/>
        <family val="2"/>
      </rPr>
      <t>2015</t>
    </r>
    <r>
      <rPr>
        <sz val="10"/>
        <rFont val="Arial"/>
        <family val="2"/>
      </rPr>
      <t>. Peak District don't have data for Grade II LBs</t>
    </r>
  </si>
  <si>
    <t>-</t>
  </si>
  <si>
    <r>
      <rPr>
        <b/>
        <sz val="10"/>
        <rFont val="Arial"/>
        <family val="2"/>
      </rPr>
      <t>NB</t>
    </r>
    <r>
      <rPr>
        <sz val="10"/>
        <rFont val="Arial"/>
        <family val="2"/>
      </rPr>
      <t>: NY Moors no longer collect this data; Peak do not collect; and South Downs have no data to report this year</t>
    </r>
  </si>
  <si>
    <t>No survey carried out for Dartmoor &amp; Lake District</t>
  </si>
  <si>
    <t>No data</t>
  </si>
  <si>
    <t>Source: Heritage at Risk Figures (published 26 October 2017)</t>
  </si>
  <si>
    <r>
      <t xml:space="preserve">No. of Scheduled Monuments </t>
    </r>
    <r>
      <rPr>
        <sz val="12"/>
        <color theme="4"/>
        <rFont val="Arial"/>
        <family val="2"/>
      </rPr>
      <t xml:space="preserve"> (data extracted from MEOPL HISTORIC ENGLAND STATUTORY FIGURES (</t>
    </r>
    <r>
      <rPr>
        <sz val="12"/>
        <color rgb="FF00B050"/>
        <rFont val="Arial"/>
        <family val="2"/>
      </rPr>
      <t>31st March 2018</t>
    </r>
    <r>
      <rPr>
        <sz val="12"/>
        <color theme="4"/>
        <rFont val="Arial"/>
        <family val="2"/>
      </rPr>
      <t>) for National Parks)</t>
    </r>
  </si>
  <si>
    <r>
      <t>No. of Scheduled Monuments “at risk”.</t>
    </r>
    <r>
      <rPr>
        <sz val="12"/>
        <color theme="4"/>
        <rFont val="Arial"/>
        <family val="2"/>
      </rPr>
      <t xml:space="preserve"> (data extracted from 'HERITAGE AT RISK FIGURES </t>
    </r>
    <r>
      <rPr>
        <sz val="12"/>
        <color rgb="FF00B050"/>
        <rFont val="Arial"/>
        <family val="2"/>
      </rPr>
      <t>(31st March 2018</t>
    </r>
    <r>
      <rPr>
        <sz val="12"/>
        <color theme="4"/>
        <rFont val="Arial"/>
        <family val="2"/>
      </rPr>
      <t>) for National Parks)</t>
    </r>
  </si>
  <si>
    <r>
      <t xml:space="preserve">Source data: MEOPL HISTORIC ENGLAND STATUTORY FIGURES </t>
    </r>
    <r>
      <rPr>
        <sz val="10"/>
        <color rgb="FF00B050"/>
        <rFont val="Arial"/>
        <family val="2"/>
      </rPr>
      <t>(31 March 2018</t>
    </r>
    <r>
      <rPr>
        <sz val="10"/>
        <color rgb="FFFF0000"/>
        <rFont val="Arial"/>
        <family val="2"/>
      </rPr>
      <t>) for National Parks</t>
    </r>
  </si>
  <si>
    <r>
      <t xml:space="preserve">Source data: MEOPL 'HERITAGE AT RISK FIGURES </t>
    </r>
    <r>
      <rPr>
        <sz val="10"/>
        <color rgb="FF00B050"/>
        <rFont val="Arial"/>
        <family val="2"/>
      </rPr>
      <t>(31 March 2018</t>
    </r>
    <r>
      <rPr>
        <sz val="10"/>
        <color rgb="FFFF0000"/>
        <rFont val="Arial"/>
        <family val="2"/>
      </rPr>
      <t>) for National Parks</t>
    </r>
  </si>
  <si>
    <t>These figures to be extraced from MEOPL from Natural England  - NO DATA RECEIVED FOR 2018 (Source data: MEOPL from Natural England (as at April 2017)</t>
  </si>
  <si>
    <r>
      <rPr>
        <b/>
        <u/>
        <sz val="10"/>
        <color rgb="FFFF0000"/>
        <rFont val="Arial"/>
        <family val="2"/>
      </rPr>
      <t>Please note</t>
    </r>
    <r>
      <rPr>
        <sz val="10"/>
        <color rgb="FFFF0000"/>
        <rFont val="Arial"/>
        <family val="2"/>
      </rPr>
      <t xml:space="preserve">: No MEOPL data received 2018 - Source data: MEOPL from Natural England as at April </t>
    </r>
    <r>
      <rPr>
        <b/>
        <sz val="10"/>
        <color rgb="FFFF0000"/>
        <rFont val="Arial"/>
        <family val="2"/>
      </rPr>
      <t>2017</t>
    </r>
  </si>
  <si>
    <r>
      <t xml:space="preserve">Total length of water courses in the National Park (km) [WFD River Water Bodies] </t>
    </r>
    <r>
      <rPr>
        <sz val="12"/>
        <color rgb="FFFF0000"/>
        <rFont val="Arial"/>
        <family val="2"/>
      </rPr>
      <t>No MEOPL Data received from EA for 2018 - 2017 data used</t>
    </r>
  </si>
  <si>
    <t>Please note: No MEOPL Data received from Environment Agency for 2018 - 2017 data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</si>
</sst>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£&quot;#,##0"/>
  </numFmts>
  <fonts count="48" x14ac:knownFonts="1">
    <font>
      <sz val="10"/>
      <name val="Arial"/>
    </font>
    <font>
      <sz val="12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4"/>
      <name val="Wingdings"/>
      <charset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Wingdings"/>
      <charset val="2"/>
    </font>
    <font>
      <sz val="10"/>
      <color indexed="8"/>
      <name val="Wingdings"/>
      <charset val="2"/>
    </font>
    <font>
      <sz val="10"/>
      <color indexed="43"/>
      <name val="Arial"/>
      <family val="2"/>
    </font>
    <font>
      <sz val="10"/>
      <name val="Wingdings"/>
      <charset val="2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sz val="14"/>
      <name val="Arial Bold"/>
    </font>
    <font>
      <b/>
      <sz val="14"/>
      <name val="Times New Roman"/>
      <family val="1"/>
    </font>
    <font>
      <b/>
      <sz val="12"/>
      <color rgb="FFFF0000"/>
      <name val="Arial"/>
      <family val="2"/>
    </font>
    <font>
      <b/>
      <sz val="14"/>
      <color theme="4"/>
      <name val="Arial"/>
      <family val="2"/>
    </font>
    <font>
      <i/>
      <sz val="12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  <font>
      <sz val="13"/>
      <name val="Arial"/>
      <family val="2"/>
    </font>
    <font>
      <b/>
      <sz val="13"/>
      <color indexed="10"/>
      <name val="Arial"/>
      <family val="2"/>
    </font>
    <font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u/>
      <sz val="11"/>
      <color rgb="FF008080"/>
      <name val="Arial"/>
      <family val="2"/>
    </font>
    <font>
      <sz val="8"/>
      <name val="Arial"/>
      <family val="2"/>
    </font>
    <font>
      <sz val="12"/>
      <color theme="4"/>
      <name val="Arial"/>
      <family val="2"/>
    </font>
    <font>
      <b/>
      <sz val="14"/>
      <color rgb="FFFF0000"/>
      <name val="Arial Bold"/>
    </font>
    <font>
      <sz val="10"/>
      <color rgb="FF00B050"/>
      <name val="Arial"/>
      <family val="2"/>
    </font>
    <font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16">
    <xf numFmtId="0" fontId="0" fillId="0" borderId="0" xfId="0"/>
    <xf numFmtId="0" fontId="0" fillId="0" borderId="0" xfId="0" applyBorder="1"/>
    <xf numFmtId="0" fontId="0" fillId="0" borderId="0" xfId="0"/>
    <xf numFmtId="1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4" fillId="0" borderId="0" xfId="0" applyFont="1"/>
    <xf numFmtId="3" fontId="4" fillId="0" borderId="1" xfId="0" applyNumberFormat="1" applyFont="1" applyBorder="1"/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Border="1"/>
    <xf numFmtId="0" fontId="4" fillId="0" borderId="0" xfId="0" applyFont="1" applyBorder="1" applyAlignment="1"/>
    <xf numFmtId="0" fontId="6" fillId="0" borderId="0" xfId="0" applyFont="1"/>
    <xf numFmtId="0" fontId="6" fillId="0" borderId="1" xfId="0" applyFont="1" applyBorder="1"/>
    <xf numFmtId="0" fontId="7" fillId="6" borderId="1" xfId="0" applyFont="1" applyFill="1" applyBorder="1" applyAlignment="1">
      <alignment vertical="center" wrapText="1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7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right" vertical="top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 wrapText="1"/>
    </xf>
    <xf numFmtId="0" fontId="10" fillId="13" borderId="1" xfId="0" applyFont="1" applyFill="1" applyBorder="1" applyAlignment="1"/>
    <xf numFmtId="0" fontId="4" fillId="2" borderId="1" xfId="0" applyFont="1" applyFill="1" applyBorder="1" applyAlignment="1">
      <alignment wrapText="1"/>
    </xf>
    <xf numFmtId="0" fontId="4" fillId="0" borderId="0" xfId="0" applyFont="1" applyAlignment="1"/>
    <xf numFmtId="0" fontId="4" fillId="0" borderId="0" xfId="0" applyNumberFormat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12" fillId="0" borderId="0" xfId="0" applyFont="1" applyAlignment="1">
      <alignment vertical="top"/>
    </xf>
    <xf numFmtId="9" fontId="4" fillId="0" borderId="0" xfId="0" applyNumberFormat="1" applyFont="1" applyBorder="1" applyAlignment="1">
      <alignment vertical="top" wrapText="1"/>
    </xf>
    <xf numFmtId="0" fontId="6" fillId="0" borderId="0" xfId="0" applyFont="1" applyFill="1"/>
    <xf numFmtId="0" fontId="4" fillId="0" borderId="0" xfId="0" applyFont="1" applyFill="1" applyBorder="1" applyAlignment="1">
      <alignment vertical="center" wrapText="1"/>
    </xf>
    <xf numFmtId="9" fontId="6" fillId="0" borderId="0" xfId="0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wrapText="1"/>
    </xf>
    <xf numFmtId="3" fontId="2" fillId="0" borderId="0" xfId="0" applyNumberFormat="1" applyFont="1" applyBorder="1" applyAlignment="1">
      <alignment vertical="top" wrapText="1"/>
    </xf>
    <xf numFmtId="3" fontId="4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right"/>
    </xf>
    <xf numFmtId="0" fontId="6" fillId="0" borderId="0" xfId="0" applyFont="1" applyFill="1" applyAlignment="1">
      <alignment wrapText="1"/>
    </xf>
    <xf numFmtId="0" fontId="4" fillId="14" borderId="1" xfId="0" applyFont="1" applyFill="1" applyBorder="1" applyAlignment="1">
      <alignment horizontal="center" vertical="center" wrapText="1"/>
    </xf>
    <xf numFmtId="164" fontId="4" fillId="14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9" fontId="4" fillId="0" borderId="1" xfId="0" applyNumberFormat="1" applyFont="1" applyBorder="1" applyAlignment="1">
      <alignment horizontal="right" wrapText="1"/>
    </xf>
    <xf numFmtId="0" fontId="4" fillId="0" borderId="0" xfId="0" applyFont="1" applyBorder="1"/>
    <xf numFmtId="0" fontId="6" fillId="4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Alignment="1"/>
    <xf numFmtId="0" fontId="1" fillId="0" borderId="0" xfId="0" applyFont="1"/>
    <xf numFmtId="0" fontId="18" fillId="0" borderId="0" xfId="0" applyFont="1" applyFill="1" applyAlignment="1">
      <alignment horizontal="center" vertical="top"/>
    </xf>
    <xf numFmtId="0" fontId="17" fillId="0" borderId="0" xfId="0" applyFont="1"/>
    <xf numFmtId="0" fontId="26" fillId="0" borderId="0" xfId="0" applyFont="1" applyAlignment="1">
      <alignment horizontal="right" vertical="top" wrapText="1"/>
    </xf>
    <xf numFmtId="0" fontId="28" fillId="0" borderId="0" xfId="0" applyFont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0" fontId="29" fillId="3" borderId="1" xfId="0" applyFont="1" applyFill="1" applyBorder="1" applyAlignment="1">
      <alignment horizontal="righ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4" fillId="0" borderId="0" xfId="0" applyFont="1"/>
    <xf numFmtId="0" fontId="2" fillId="0" borderId="0" xfId="0" applyFont="1" applyAlignment="1">
      <alignment horizontal="right" vertical="top" wrapText="1"/>
    </xf>
    <xf numFmtId="0" fontId="18" fillId="0" borderId="0" xfId="0" applyFont="1" applyAlignment="1">
      <alignment vertical="top"/>
    </xf>
    <xf numFmtId="0" fontId="21" fillId="0" borderId="0" xfId="0" applyFont="1"/>
    <xf numFmtId="0" fontId="18" fillId="4" borderId="0" xfId="0" applyFont="1" applyFill="1" applyAlignment="1">
      <alignment vertical="top"/>
    </xf>
    <xf numFmtId="0" fontId="1" fillId="4" borderId="0" xfId="0" applyFont="1" applyFill="1"/>
    <xf numFmtId="0" fontId="23" fillId="0" borderId="0" xfId="0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3" fillId="0" borderId="0" xfId="0" applyFont="1"/>
    <xf numFmtId="0" fontId="18" fillId="0" borderId="0" xfId="0" applyFont="1"/>
    <xf numFmtId="0" fontId="17" fillId="0" borderId="0" xfId="0" applyFont="1" applyAlignment="1">
      <alignment vertical="top"/>
    </xf>
    <xf numFmtId="0" fontId="2" fillId="0" borderId="0" xfId="0" applyFont="1"/>
    <xf numFmtId="0" fontId="20" fillId="0" borderId="0" xfId="0" applyFont="1"/>
    <xf numFmtId="0" fontId="17" fillId="0" borderId="1" xfId="0" applyFont="1" applyBorder="1" applyAlignment="1">
      <alignment vertical="top" wrapText="1"/>
    </xf>
    <xf numFmtId="0" fontId="19" fillId="3" borderId="2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3" fontId="19" fillId="5" borderId="2" xfId="0" applyNumberFormat="1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3" fontId="27" fillId="15" borderId="1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3" fontId="1" fillId="0" borderId="2" xfId="0" applyNumberFormat="1" applyFont="1" applyBorder="1" applyAlignment="1">
      <alignment horizontal="right" wrapText="1"/>
    </xf>
    <xf numFmtId="0" fontId="14" fillId="0" borderId="0" xfId="0" applyFont="1"/>
    <xf numFmtId="0" fontId="0" fillId="5" borderId="0" xfId="0" applyFill="1"/>
    <xf numFmtId="0" fontId="27" fillId="5" borderId="0" xfId="0" applyFont="1" applyFill="1"/>
    <xf numFmtId="0" fontId="27" fillId="5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23" fillId="5" borderId="0" xfId="0" applyFont="1" applyFill="1"/>
    <xf numFmtId="0" fontId="1" fillId="5" borderId="0" xfId="0" applyFont="1" applyFill="1"/>
    <xf numFmtId="0" fontId="16" fillId="0" borderId="0" xfId="0" applyFont="1" applyAlignment="1">
      <alignment vertical="center"/>
    </xf>
    <xf numFmtId="0" fontId="17" fillId="0" borderId="2" xfId="0" applyFont="1" applyBorder="1" applyAlignment="1">
      <alignment vertical="top" wrapText="1"/>
    </xf>
    <xf numFmtId="0" fontId="18" fillId="2" borderId="0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2" fillId="0" borderId="0" xfId="0" applyFont="1"/>
    <xf numFmtId="0" fontId="0" fillId="0" borderId="0" xfId="0" quotePrefix="1"/>
    <xf numFmtId="3" fontId="1" fillId="16" borderId="1" xfId="0" applyNumberFormat="1" applyFont="1" applyFill="1" applyBorder="1" applyAlignment="1">
      <alignment horizontal="right"/>
    </xf>
    <xf numFmtId="3" fontId="1" fillId="16" borderId="2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8" fillId="2" borderId="2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3" fontId="4" fillId="4" borderId="1" xfId="0" applyNumberFormat="1" applyFont="1" applyFill="1" applyBorder="1"/>
    <xf numFmtId="0" fontId="18" fillId="2" borderId="6" xfId="0" applyFont="1" applyFill="1" applyBorder="1" applyAlignment="1">
      <alignment horizontal="right" wrapText="1"/>
    </xf>
    <xf numFmtId="0" fontId="18" fillId="2" borderId="1" xfId="0" applyFont="1" applyFill="1" applyBorder="1" applyAlignment="1">
      <alignment horizontal="right" wrapText="1"/>
    </xf>
    <xf numFmtId="0" fontId="18" fillId="4" borderId="0" xfId="0" applyFont="1" applyFill="1" applyAlignment="1"/>
    <xf numFmtId="3" fontId="1" fillId="16" borderId="1" xfId="0" applyNumberFormat="1" applyFont="1" applyFill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/>
    </xf>
    <xf numFmtId="9" fontId="4" fillId="4" borderId="1" xfId="0" applyNumberFormat="1" applyFont="1" applyFill="1" applyBorder="1" applyAlignment="1">
      <alignment wrapText="1"/>
    </xf>
    <xf numFmtId="9" fontId="4" fillId="0" borderId="1" xfId="0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9" fontId="4" fillId="0" borderId="1" xfId="0" applyNumberFormat="1" applyFont="1" applyBorder="1" applyAlignment="1">
      <alignment wrapText="1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vertical="center"/>
    </xf>
    <xf numFmtId="0" fontId="14" fillId="0" borderId="0" xfId="0" applyFont="1" applyAlignment="1"/>
    <xf numFmtId="0" fontId="6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center"/>
    </xf>
    <xf numFmtId="0" fontId="4" fillId="4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/>
    </xf>
    <xf numFmtId="9" fontId="4" fillId="0" borderId="0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 wrapText="1"/>
    </xf>
    <xf numFmtId="0" fontId="10" fillId="13" borderId="1" xfId="0" applyFont="1" applyFill="1" applyBorder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3" fontId="33" fillId="4" borderId="1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left" vertical="center"/>
    </xf>
    <xf numFmtId="0" fontId="0" fillId="4" borderId="0" xfId="0" applyFill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4" fillId="1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9" fontId="0" fillId="0" borderId="1" xfId="0" applyNumberFormat="1" applyBorder="1" applyAlignment="1">
      <alignment vertical="center"/>
    </xf>
    <xf numFmtId="9" fontId="0" fillId="0" borderId="0" xfId="0" applyNumberFormat="1" applyBorder="1" applyAlignment="1">
      <alignment vertical="center"/>
    </xf>
    <xf numFmtId="1" fontId="4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4" fillId="0" borderId="1" xfId="1" applyNumberFormat="1" applyFont="1" applyBorder="1" applyAlignment="1">
      <alignment horizontal="right" vertical="center" wrapText="1"/>
    </xf>
    <xf numFmtId="1" fontId="4" fillId="4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9" fontId="4" fillId="4" borderId="1" xfId="0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/>
    </xf>
    <xf numFmtId="9" fontId="4" fillId="0" borderId="1" xfId="0" applyNumberFormat="1" applyFont="1" applyFill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9" fontId="4" fillId="4" borderId="1" xfId="0" applyNumberFormat="1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3" fontId="4" fillId="4" borderId="0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vertical="center"/>
    </xf>
    <xf numFmtId="0" fontId="6" fillId="0" borderId="0" xfId="0" applyFont="1" applyAlignment="1"/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4" fillId="0" borderId="0" xfId="0" applyFont="1" applyAlignment="1"/>
    <xf numFmtId="0" fontId="0" fillId="4" borderId="0" xfId="0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9" fontId="4" fillId="0" borderId="0" xfId="0" applyNumberFormat="1" applyFont="1" applyFill="1" applyBorder="1" applyAlignment="1">
      <alignment horizontal="right" vertical="center" wrapText="1"/>
    </xf>
    <xf numFmtId="9" fontId="4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4" borderId="0" xfId="0" applyNumberFormat="1" applyFont="1" applyFill="1" applyBorder="1" applyAlignment="1">
      <alignment vertical="center" wrapText="1"/>
    </xf>
    <xf numFmtId="1" fontId="4" fillId="0" borderId="0" xfId="0" applyNumberFormat="1" applyFont="1" applyBorder="1" applyAlignment="1">
      <alignment horizontal="left" vertical="center" wrapText="1"/>
    </xf>
    <xf numFmtId="3" fontId="4" fillId="4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12" fillId="5" borderId="0" xfId="0" applyNumberFormat="1" applyFont="1" applyFill="1" applyBorder="1" applyAlignment="1">
      <alignment vertical="center"/>
    </xf>
    <xf numFmtId="164" fontId="13" fillId="0" borderId="0" xfId="0" applyNumberFormat="1" applyFont="1" applyBorder="1" applyAlignment="1">
      <alignment horizontal="right" vertical="center" wrapText="1"/>
    </xf>
    <xf numFmtId="0" fontId="0" fillId="14" borderId="0" xfId="0" applyFill="1" applyBorder="1" applyAlignment="1">
      <alignment wrapText="1"/>
    </xf>
    <xf numFmtId="9" fontId="4" fillId="0" borderId="0" xfId="0" applyNumberFormat="1" applyFont="1" applyBorder="1" applyAlignment="1">
      <alignment wrapText="1"/>
    </xf>
    <xf numFmtId="9" fontId="4" fillId="4" borderId="0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4" borderId="0" xfId="0" applyNumberFormat="1" applyFont="1" applyFill="1" applyBorder="1" applyAlignment="1">
      <alignment vertical="center" wrapText="1"/>
    </xf>
    <xf numFmtId="3" fontId="33" fillId="4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3" fontId="4" fillId="14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Alignment="1"/>
    <xf numFmtId="9" fontId="0" fillId="0" borderId="1" xfId="0" applyNumberFormat="1" applyBorder="1" applyAlignment="1">
      <alignment horizontal="right"/>
    </xf>
    <xf numFmtId="0" fontId="0" fillId="0" borderId="1" xfId="0" applyBorder="1" applyAlignment="1"/>
    <xf numFmtId="164" fontId="33" fillId="0" borderId="1" xfId="0" applyNumberFormat="1" applyFont="1" applyBorder="1" applyAlignment="1">
      <alignment horizontal="right" vertical="center" wrapText="1"/>
    </xf>
    <xf numFmtId="164" fontId="13" fillId="14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 wrapText="1"/>
    </xf>
    <xf numFmtId="9" fontId="4" fillId="0" borderId="1" xfId="1" applyNumberFormat="1" applyFont="1" applyBorder="1" applyAlignment="1">
      <alignment horizontal="right" vertical="center" wrapText="1"/>
    </xf>
    <xf numFmtId="9" fontId="4" fillId="0" borderId="1" xfId="1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 wrapText="1"/>
    </xf>
    <xf numFmtId="3" fontId="18" fillId="16" borderId="1" xfId="0" applyNumberFormat="1" applyFont="1" applyFill="1" applyBorder="1" applyAlignment="1">
      <alignment horizontal="right" wrapText="1"/>
    </xf>
    <xf numFmtId="3" fontId="18" fillId="16" borderId="1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vertical="top" wrapText="1"/>
    </xf>
    <xf numFmtId="3" fontId="1" fillId="0" borderId="2" xfId="0" applyNumberFormat="1" applyFont="1" applyBorder="1" applyAlignment="1">
      <alignment horizontal="right"/>
    </xf>
    <xf numFmtId="3" fontId="4" fillId="16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5" borderId="2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16" borderId="2" xfId="1" applyNumberFormat="1" applyFont="1" applyFill="1" applyBorder="1" applyAlignment="1">
      <alignment horizontal="right"/>
    </xf>
    <xf numFmtId="3" fontId="1" fillId="0" borderId="2" xfId="1" applyNumberFormat="1" applyFont="1" applyBorder="1" applyAlignment="1">
      <alignment horizontal="right"/>
    </xf>
    <xf numFmtId="1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wrapText="1"/>
    </xf>
    <xf numFmtId="0" fontId="2" fillId="0" borderId="0" xfId="1" applyNumberFormat="1" applyFont="1" applyAlignment="1">
      <alignment wrapText="1"/>
    </xf>
    <xf numFmtId="0" fontId="2" fillId="4" borderId="0" xfId="0" applyNumberFormat="1" applyFont="1" applyFill="1" applyAlignment="1">
      <alignment wrapText="1"/>
    </xf>
    <xf numFmtId="0" fontId="2" fillId="4" borderId="0" xfId="0" applyNumberFormat="1" applyFont="1" applyFill="1" applyAlignment="1">
      <alignment horizontal="center" wrapText="1"/>
    </xf>
    <xf numFmtId="0" fontId="2" fillId="4" borderId="0" xfId="1" applyNumberFormat="1" applyFont="1" applyFill="1" applyAlignment="1">
      <alignment wrapText="1"/>
    </xf>
    <xf numFmtId="9" fontId="2" fillId="4" borderId="1" xfId="0" applyNumberFormat="1" applyFont="1" applyFill="1" applyBorder="1" applyAlignment="1">
      <alignment wrapText="1"/>
    </xf>
    <xf numFmtId="9" fontId="2" fillId="4" borderId="1" xfId="0" applyNumberFormat="1" applyFont="1" applyFill="1" applyBorder="1" applyAlignment="1">
      <alignment horizontal="center" wrapText="1"/>
    </xf>
    <xf numFmtId="9" fontId="2" fillId="4" borderId="1" xfId="1" applyNumberFormat="1" applyFont="1" applyFill="1" applyBorder="1" applyAlignment="1">
      <alignment wrapText="1"/>
    </xf>
    <xf numFmtId="9" fontId="2" fillId="16" borderId="1" xfId="0" applyNumberFormat="1" applyFont="1" applyFill="1" applyBorder="1" applyAlignment="1">
      <alignment wrapText="1"/>
    </xf>
    <xf numFmtId="9" fontId="2" fillId="16" borderId="1" xfId="0" applyNumberFormat="1" applyFont="1" applyFill="1" applyBorder="1" applyAlignment="1">
      <alignment horizontal="center" wrapText="1"/>
    </xf>
    <xf numFmtId="9" fontId="2" fillId="16" borderId="1" xfId="1" applyNumberFormat="1" applyFont="1" applyFill="1" applyBorder="1" applyAlignment="1">
      <alignment wrapText="1"/>
    </xf>
    <xf numFmtId="9" fontId="2" fillId="4" borderId="0" xfId="0" applyNumberFormat="1" applyFont="1" applyFill="1" applyBorder="1" applyAlignment="1">
      <alignment wrapText="1"/>
    </xf>
    <xf numFmtId="9" fontId="2" fillId="4" borderId="0" xfId="0" applyNumberFormat="1" applyFont="1" applyFill="1" applyBorder="1" applyAlignment="1">
      <alignment horizontal="center" wrapText="1"/>
    </xf>
    <xf numFmtId="9" fontId="2" fillId="4" borderId="0" xfId="1" applyNumberFormat="1" applyFont="1" applyFill="1" applyBorder="1" applyAlignment="1">
      <alignment wrapText="1"/>
    </xf>
    <xf numFmtId="9" fontId="2" fillId="0" borderId="0" xfId="0" applyNumberFormat="1" applyFont="1" applyBorder="1" applyAlignment="1">
      <alignment wrapText="1"/>
    </xf>
    <xf numFmtId="9" fontId="2" fillId="0" borderId="0" xfId="0" applyNumberFormat="1" applyFont="1" applyBorder="1" applyAlignment="1">
      <alignment horizontal="center" wrapText="1"/>
    </xf>
    <xf numFmtId="9" fontId="2" fillId="0" borderId="0" xfId="1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horizontal="center" wrapText="1"/>
    </xf>
    <xf numFmtId="9" fontId="2" fillId="0" borderId="1" xfId="1" applyNumberFormat="1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 wrapText="1"/>
    </xf>
    <xf numFmtId="0" fontId="2" fillId="0" borderId="0" xfId="1" applyNumberFormat="1" applyFont="1" applyBorder="1" applyAlignment="1">
      <alignment wrapText="1"/>
    </xf>
    <xf numFmtId="9" fontId="2" fillId="0" borderId="1" xfId="0" applyNumberFormat="1" applyFont="1" applyFill="1" applyBorder="1" applyAlignment="1">
      <alignment wrapText="1"/>
    </xf>
    <xf numFmtId="9" fontId="2" fillId="0" borderId="1" xfId="0" applyNumberFormat="1" applyFont="1" applyFill="1" applyBorder="1" applyAlignment="1">
      <alignment horizontal="center" wrapText="1"/>
    </xf>
    <xf numFmtId="9" fontId="2" fillId="0" borderId="1" xfId="1" applyNumberFormat="1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wrapText="1"/>
    </xf>
    <xf numFmtId="165" fontId="2" fillId="16" borderId="1" xfId="0" applyNumberFormat="1" applyFont="1" applyFill="1" applyBorder="1" applyAlignment="1" applyProtection="1">
      <alignment wrapText="1"/>
    </xf>
    <xf numFmtId="165" fontId="2" fillId="16" borderId="1" xfId="0" applyNumberFormat="1" applyFont="1" applyFill="1" applyBorder="1" applyAlignment="1" applyProtection="1">
      <alignment horizontal="center" wrapText="1"/>
    </xf>
    <xf numFmtId="165" fontId="2" fillId="16" borderId="1" xfId="1" applyNumberFormat="1" applyFont="1" applyFill="1" applyBorder="1" applyAlignment="1" applyProtection="1">
      <alignment wrapText="1"/>
    </xf>
    <xf numFmtId="1" fontId="42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wrapText="1"/>
    </xf>
    <xf numFmtId="3" fontId="1" fillId="0" borderId="2" xfId="1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center" wrapText="1"/>
    </xf>
    <xf numFmtId="3" fontId="1" fillId="16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16" borderId="1" xfId="0" applyNumberFormat="1" applyFont="1" applyFill="1" applyBorder="1" applyAlignment="1"/>
    <xf numFmtId="3" fontId="1" fillId="0" borderId="1" xfId="0" applyNumberFormat="1" applyFont="1" applyBorder="1" applyAlignment="1"/>
    <xf numFmtId="3" fontId="1" fillId="0" borderId="0" xfId="0" applyNumberFormat="1" applyFont="1" applyAlignment="1"/>
    <xf numFmtId="0" fontId="43" fillId="0" borderId="1" xfId="0" applyFont="1" applyBorder="1" applyAlignment="1">
      <alignment horizontal="right" wrapText="1"/>
    </xf>
    <xf numFmtId="3" fontId="42" fillId="0" borderId="1" xfId="0" applyNumberFormat="1" applyFont="1" applyBorder="1" applyAlignment="1">
      <alignment horizontal="left" wrapText="1"/>
    </xf>
    <xf numFmtId="9" fontId="33" fillId="5" borderId="1" xfId="0" applyNumberFormat="1" applyFont="1" applyFill="1" applyBorder="1" applyAlignment="1">
      <alignment wrapText="1"/>
    </xf>
    <xf numFmtId="1" fontId="2" fillId="4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horizontal="right" wrapText="1"/>
    </xf>
    <xf numFmtId="0" fontId="2" fillId="4" borderId="0" xfId="0" applyNumberFormat="1" applyFont="1" applyFill="1" applyAlignment="1">
      <alignment horizontal="right" wrapText="1"/>
    </xf>
    <xf numFmtId="9" fontId="2" fillId="16" borderId="1" xfId="0" applyNumberFormat="1" applyFont="1" applyFill="1" applyBorder="1" applyAlignment="1">
      <alignment horizontal="right" wrapText="1"/>
    </xf>
    <xf numFmtId="9" fontId="2" fillId="4" borderId="0" xfId="0" applyNumberFormat="1" applyFont="1" applyFill="1" applyBorder="1" applyAlignment="1">
      <alignment horizontal="right" wrapText="1"/>
    </xf>
    <xf numFmtId="9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9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Border="1" applyAlignment="1">
      <alignment horizontal="right" wrapText="1"/>
    </xf>
    <xf numFmtId="9" fontId="2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165" fontId="2" fillId="16" borderId="1" xfId="0" applyNumberFormat="1" applyFont="1" applyFill="1" applyBorder="1" applyAlignment="1" applyProtection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wrapText="1"/>
    </xf>
    <xf numFmtId="9" fontId="2" fillId="4" borderId="1" xfId="0" applyNumberFormat="1" applyFont="1" applyFill="1" applyBorder="1" applyAlignment="1">
      <alignment horizontal="right" wrapText="1"/>
    </xf>
    <xf numFmtId="1" fontId="42" fillId="0" borderId="1" xfId="0" applyNumberFormat="1" applyFont="1" applyBorder="1" applyAlignment="1">
      <alignment horizontal="right" wrapText="1"/>
    </xf>
    <xf numFmtId="0" fontId="16" fillId="0" borderId="0" xfId="0" applyFont="1"/>
    <xf numFmtId="1" fontId="1" fillId="0" borderId="2" xfId="0" applyNumberFormat="1" applyFont="1" applyBorder="1" applyAlignment="1">
      <alignment horizontal="right"/>
    </xf>
    <xf numFmtId="9" fontId="13" fillId="4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13" fillId="4" borderId="1" xfId="0" applyNumberFormat="1" applyFont="1" applyFill="1" applyBorder="1" applyAlignment="1">
      <alignment horizontal="right" vertical="center"/>
    </xf>
    <xf numFmtId="1" fontId="13" fillId="0" borderId="1" xfId="0" applyNumberFormat="1" applyFont="1" applyFill="1" applyBorder="1" applyAlignment="1">
      <alignment horizontal="right" vertical="center"/>
    </xf>
    <xf numFmtId="1" fontId="13" fillId="0" borderId="1" xfId="0" applyNumberFormat="1" applyFont="1" applyBorder="1" applyAlignment="1">
      <alignment horizontal="right" vertical="center"/>
    </xf>
    <xf numFmtId="1" fontId="13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right" vertical="center"/>
    </xf>
    <xf numFmtId="0" fontId="0" fillId="0" borderId="0" xfId="0" applyFill="1" applyBorder="1"/>
    <xf numFmtId="3" fontId="4" fillId="0" borderId="8" xfId="0" applyNumberFormat="1" applyFont="1" applyBorder="1"/>
    <xf numFmtId="3" fontId="4" fillId="0" borderId="1" xfId="1" applyNumberFormat="1" applyFont="1" applyFill="1" applyBorder="1" applyAlignment="1">
      <alignment horizontal="right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vertical="center" wrapText="1"/>
    </xf>
    <xf numFmtId="0" fontId="4" fillId="0" borderId="0" xfId="0" applyFont="1" applyFill="1"/>
    <xf numFmtId="3" fontId="1" fillId="5" borderId="1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9" fontId="4" fillId="14" borderId="2" xfId="0" applyNumberFormat="1" applyFont="1" applyFill="1" applyBorder="1" applyAlignment="1">
      <alignment vertical="center" wrapText="1"/>
    </xf>
    <xf numFmtId="0" fontId="0" fillId="14" borderId="3" xfId="0" applyFill="1" applyBorder="1" applyAlignment="1">
      <alignment wrapText="1"/>
    </xf>
    <xf numFmtId="0" fontId="6" fillId="14" borderId="2" xfId="0" applyFont="1" applyFill="1" applyBorder="1" applyAlignment="1">
      <alignment horizontal="left" wrapText="1"/>
    </xf>
    <xf numFmtId="0" fontId="6" fillId="14" borderId="6" xfId="0" applyFont="1" applyFill="1" applyBorder="1" applyAlignment="1">
      <alignment horizontal="left" wrapText="1"/>
    </xf>
    <xf numFmtId="0" fontId="6" fillId="14" borderId="3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6" fillId="14" borderId="2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0" fillId="14" borderId="6" xfId="0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0" fillId="0" borderId="0" xfId="0" applyAlignment="1"/>
    <xf numFmtId="0" fontId="4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1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14" borderId="2" xfId="0" applyFont="1" applyFill="1" applyBorder="1" applyAlignment="1">
      <alignment horizontal="left" vertical="center" wrapText="1"/>
    </xf>
    <xf numFmtId="0" fontId="0" fillId="14" borderId="3" xfId="0" applyFill="1" applyBorder="1" applyAlignment="1">
      <alignment horizontal="left" vertical="center" wrapText="1"/>
    </xf>
    <xf numFmtId="0" fontId="6" fillId="14" borderId="6" xfId="0" applyFont="1" applyFill="1" applyBorder="1" applyAlignment="1">
      <alignment wrapText="1"/>
    </xf>
    <xf numFmtId="0" fontId="6" fillId="14" borderId="3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4" fillId="4" borderId="0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left" vertical="top" wrapText="1"/>
    </xf>
    <xf numFmtId="0" fontId="14" fillId="4" borderId="9" xfId="0" applyFont="1" applyFill="1" applyBorder="1" applyAlignment="1">
      <alignment horizontal="left" wrapText="1"/>
    </xf>
    <xf numFmtId="0" fontId="4" fillId="14" borderId="2" xfId="0" applyFont="1" applyFill="1" applyBorder="1" applyAlignment="1">
      <alignment horizontal="left" wrapText="1"/>
    </xf>
    <xf numFmtId="0" fontId="4" fillId="14" borderId="6" xfId="0" applyFont="1" applyFill="1" applyBorder="1" applyAlignment="1">
      <alignment horizontal="left" wrapText="1"/>
    </xf>
    <xf numFmtId="0" fontId="4" fillId="14" borderId="3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14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1" fontId="4" fillId="14" borderId="2" xfId="0" applyNumberFormat="1" applyFont="1" applyFill="1" applyBorder="1" applyAlignment="1">
      <alignment horizontal="left" vertical="center" wrapText="1"/>
    </xf>
    <xf numFmtId="1" fontId="4" fillId="14" borderId="3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21" fillId="4" borderId="0" xfId="0" applyFont="1" applyFill="1" applyAlignment="1">
      <alignment horizontal="left" wrapText="1"/>
    </xf>
    <xf numFmtId="0" fontId="18" fillId="4" borderId="0" xfId="0" applyFont="1" applyFill="1" applyAlignment="1">
      <alignment wrapText="1"/>
    </xf>
    <xf numFmtId="0" fontId="4" fillId="0" borderId="0" xfId="0" applyFont="1" applyAlignment="1"/>
    <xf numFmtId="0" fontId="4" fillId="0" borderId="7" xfId="0" applyFont="1" applyBorder="1" applyAlignment="1"/>
    <xf numFmtId="0" fontId="21" fillId="0" borderId="0" xfId="0" applyFont="1" applyAlignment="1">
      <alignment horizontal="left" wrapText="1"/>
    </xf>
    <xf numFmtId="0" fontId="21" fillId="4" borderId="0" xfId="0" applyFont="1" applyFill="1" applyAlignment="1">
      <alignment vertical="top" wrapText="1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3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21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3" fontId="1" fillId="16" borderId="1" xfId="0" applyNumberFormat="1" applyFont="1" applyFill="1" applyBorder="1"/>
    <xf numFmtId="0" fontId="46" fillId="0" borderId="0" xfId="0" applyFont="1" applyFill="1"/>
    <xf numFmtId="1" fontId="47" fillId="0" borderId="1" xfId="0" applyNumberFormat="1" applyFont="1" applyBorder="1" applyAlignment="1">
      <alignment horizontal="right" vertical="center"/>
    </xf>
    <xf numFmtId="1" fontId="47" fillId="0" borderId="4" xfId="0" applyNumberFormat="1" applyFont="1" applyBorder="1" applyAlignment="1">
      <alignment horizontal="right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862012</xdr:colOff>
      <xdr:row>5</xdr:row>
      <xdr:rowOff>0</xdr:rowOff>
    </xdr:from>
    <xdr:ext cx="214313" cy="264560"/>
    <xdr:sp macro="" textlink="">
      <xdr:nvSpPr>
        <xdr:cNvPr id="2" name="TextBox 1"/>
        <xdr:cNvSpPr txBox="1"/>
      </xdr:nvSpPr>
      <xdr:spPr>
        <a:xfrm>
          <a:off x="4329112" y="1981200"/>
          <a:ext cx="2143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80"/>
  <sheetViews>
    <sheetView tabSelected="1" showWhiteSpace="0" view="pageLayout" topLeftCell="E50" zoomScaleNormal="100" zoomScaleSheetLayoutView="80" workbookViewId="0">
      <selection activeCell="Q57" sqref="Q57"/>
    </sheetView>
  </sheetViews>
  <sheetFormatPr defaultColWidth="9.140625" defaultRowHeight="12.75" x14ac:dyDescent="0.2"/>
  <cols>
    <col min="1" max="1" width="8.28515625" style="2" customWidth="1"/>
    <col min="2" max="2" width="4.7109375" style="2" customWidth="1"/>
    <col min="3" max="3" width="6" style="2" customWidth="1"/>
    <col min="4" max="4" width="18" style="2" customWidth="1"/>
    <col min="5" max="5" width="9.7109375" style="2" customWidth="1"/>
    <col min="6" max="6" width="11.85546875" style="2" customWidth="1"/>
    <col min="7" max="7" width="6.85546875" style="2" customWidth="1"/>
    <col min="8" max="8" width="6.140625" style="2" customWidth="1"/>
    <col min="9" max="9" width="15.42578125" style="2" bestFit="1" customWidth="1"/>
    <col min="10" max="10" width="12.7109375" style="2" customWidth="1"/>
    <col min="11" max="11" width="12.7109375" style="2" hidden="1" customWidth="1"/>
    <col min="12" max="12" width="12.28515625" style="2" customWidth="1"/>
    <col min="13" max="13" width="14.140625" style="2" customWidth="1"/>
    <col min="14" max="14" width="15.42578125" style="2" customWidth="1"/>
    <col min="15" max="15" width="5.7109375" style="2" bestFit="1" customWidth="1"/>
    <col min="16" max="16" width="6.7109375" style="2" customWidth="1"/>
    <col min="17" max="17" width="18.42578125" style="2" customWidth="1"/>
    <col min="18" max="18" width="13" style="2" customWidth="1"/>
    <col min="19" max="19" width="12" style="2" customWidth="1"/>
    <col min="20" max="16384" width="9.140625" style="2"/>
  </cols>
  <sheetData>
    <row r="4" spans="1:19" ht="18" x14ac:dyDescent="0.2">
      <c r="A4" s="8" t="s">
        <v>0</v>
      </c>
      <c r="B4" s="9"/>
      <c r="C4" s="1"/>
      <c r="D4" s="10"/>
      <c r="E4" s="9"/>
      <c r="F4" s="11" t="s">
        <v>128</v>
      </c>
      <c r="G4" s="12"/>
      <c r="H4" s="12"/>
      <c r="I4" s="13"/>
      <c r="J4" s="12"/>
      <c r="K4" s="12"/>
      <c r="L4" s="12"/>
      <c r="M4" s="12"/>
      <c r="N4" s="12"/>
      <c r="O4" s="12"/>
      <c r="P4" s="12"/>
      <c r="Q4" s="12"/>
      <c r="R4" s="14"/>
    </row>
    <row r="5" spans="1:19" ht="18" x14ac:dyDescent="0.2">
      <c r="A5" s="8"/>
      <c r="B5" s="9"/>
      <c r="C5" s="1"/>
      <c r="D5" s="10"/>
      <c r="E5" s="9"/>
      <c r="F5" s="11"/>
      <c r="G5" s="12"/>
      <c r="H5" s="12"/>
      <c r="I5" s="168"/>
      <c r="J5" s="12"/>
      <c r="K5" s="12"/>
      <c r="L5" s="12"/>
      <c r="M5" s="12"/>
      <c r="N5" s="12"/>
      <c r="O5" s="12"/>
      <c r="P5" s="12"/>
      <c r="Q5" s="12"/>
      <c r="R5" s="14"/>
    </row>
    <row r="6" spans="1:19" x14ac:dyDescent="0.2">
      <c r="A6" s="17"/>
      <c r="B6" s="17"/>
      <c r="C6" s="17"/>
      <c r="D6" s="32"/>
      <c r="E6" s="17"/>
      <c r="F6" s="17"/>
      <c r="G6" s="17"/>
      <c r="H6" s="17"/>
      <c r="I6" s="32"/>
      <c r="J6" s="17"/>
      <c r="K6" s="17"/>
      <c r="L6" s="15"/>
      <c r="R6" s="21"/>
    </row>
    <row r="7" spans="1:19" ht="38.25" x14ac:dyDescent="0.2">
      <c r="A7" s="147" t="s">
        <v>7</v>
      </c>
      <c r="B7" s="147"/>
      <c r="C7" s="362" t="s">
        <v>50</v>
      </c>
      <c r="D7" s="376"/>
      <c r="E7" s="377"/>
      <c r="F7" s="33"/>
      <c r="G7" s="15"/>
      <c r="H7" s="20"/>
      <c r="I7" s="34"/>
      <c r="J7" s="61" t="s">
        <v>103</v>
      </c>
      <c r="K7" s="61" t="s">
        <v>97</v>
      </c>
      <c r="L7" s="61" t="s">
        <v>96</v>
      </c>
      <c r="N7" s="145"/>
      <c r="O7" s="145"/>
      <c r="P7" s="145"/>
      <c r="R7" s="61" t="s">
        <v>95</v>
      </c>
    </row>
    <row r="8" spans="1:19" x14ac:dyDescent="0.2">
      <c r="A8" s="17"/>
      <c r="B8" s="17"/>
      <c r="C8" s="170">
        <v>1</v>
      </c>
      <c r="D8" s="26" t="s">
        <v>32</v>
      </c>
      <c r="E8" s="184">
        <v>5</v>
      </c>
      <c r="F8" s="172"/>
      <c r="G8" s="176"/>
      <c r="H8" s="176"/>
      <c r="I8" s="25" t="s">
        <v>26</v>
      </c>
      <c r="J8" s="153">
        <v>20</v>
      </c>
      <c r="K8" s="153">
        <v>264</v>
      </c>
      <c r="L8" s="175">
        <f>J8/R8</f>
        <v>7.662835249042145E-2</v>
      </c>
      <c r="M8" s="351"/>
      <c r="N8" s="176"/>
      <c r="O8" s="176"/>
      <c r="P8" s="210"/>
      <c r="Q8" s="25" t="s">
        <v>26</v>
      </c>
      <c r="R8" s="179">
        <v>261</v>
      </c>
      <c r="S8" s="351"/>
    </row>
    <row r="9" spans="1:19" ht="14.25" x14ac:dyDescent="0.2">
      <c r="A9" s="17"/>
      <c r="B9" s="17"/>
      <c r="C9" s="170">
        <v>2</v>
      </c>
      <c r="D9" s="25" t="s">
        <v>26</v>
      </c>
      <c r="E9" s="171">
        <v>3</v>
      </c>
      <c r="F9" s="178"/>
      <c r="G9" s="176"/>
      <c r="H9" s="176"/>
      <c r="I9" s="19" t="s">
        <v>31</v>
      </c>
      <c r="J9" s="183">
        <v>40</v>
      </c>
      <c r="K9" s="183">
        <v>2063</v>
      </c>
      <c r="L9" s="175">
        <f t="shared" ref="L9:L17" si="0">J9/R9</f>
        <v>1.9361084220716359E-2</v>
      </c>
      <c r="N9" s="176"/>
      <c r="O9" s="176"/>
      <c r="P9" s="210"/>
      <c r="Q9" s="19" t="s">
        <v>31</v>
      </c>
      <c r="R9" s="179">
        <v>2066</v>
      </c>
    </row>
    <row r="10" spans="1:19" x14ac:dyDescent="0.2">
      <c r="A10" s="17"/>
      <c r="B10" s="17"/>
      <c r="C10" s="170">
        <v>2</v>
      </c>
      <c r="D10" s="29" t="s">
        <v>34</v>
      </c>
      <c r="E10" s="177">
        <v>3</v>
      </c>
      <c r="F10" s="172"/>
      <c r="G10" s="176"/>
      <c r="H10" s="176"/>
      <c r="I10" s="27" t="s">
        <v>27</v>
      </c>
      <c r="J10" s="181">
        <v>47</v>
      </c>
      <c r="K10" s="181">
        <v>743</v>
      </c>
      <c r="L10" s="175">
        <f t="shared" si="0"/>
        <v>6.3257065948855995E-2</v>
      </c>
      <c r="N10" s="176"/>
      <c r="O10" s="176"/>
      <c r="P10" s="209"/>
      <c r="Q10" s="27" t="s">
        <v>27</v>
      </c>
      <c r="R10" s="183">
        <v>743</v>
      </c>
    </row>
    <row r="11" spans="1:19" x14ac:dyDescent="0.2">
      <c r="A11" s="17"/>
      <c r="B11" s="17"/>
      <c r="C11" s="170">
        <v>2</v>
      </c>
      <c r="D11" s="28" t="s">
        <v>33</v>
      </c>
      <c r="E11" s="184">
        <v>3</v>
      </c>
      <c r="F11" s="172"/>
      <c r="G11" s="176"/>
      <c r="H11" s="176"/>
      <c r="I11" s="24" t="s">
        <v>28</v>
      </c>
      <c r="J11" s="155">
        <v>87</v>
      </c>
      <c r="K11" s="155">
        <v>1780</v>
      </c>
      <c r="L11" s="175">
        <f t="shared" si="0"/>
        <v>4.8739495798319328E-2</v>
      </c>
      <c r="N11" s="176"/>
      <c r="O11" s="176"/>
      <c r="P11" s="209"/>
      <c r="Q11" s="24" t="s">
        <v>28</v>
      </c>
      <c r="R11" s="153">
        <v>1785</v>
      </c>
    </row>
    <row r="12" spans="1:19" x14ac:dyDescent="0.2">
      <c r="A12" s="17"/>
      <c r="B12" s="17"/>
      <c r="C12" s="170">
        <v>2</v>
      </c>
      <c r="D12" s="154" t="s">
        <v>30</v>
      </c>
      <c r="E12" s="177">
        <v>3.33</v>
      </c>
      <c r="F12" s="172"/>
      <c r="G12" s="176"/>
      <c r="H12" s="176"/>
      <c r="I12" s="22" t="s">
        <v>29</v>
      </c>
      <c r="J12" s="174">
        <v>10</v>
      </c>
      <c r="K12" s="174">
        <v>625</v>
      </c>
      <c r="L12" s="175">
        <f t="shared" si="0"/>
        <v>1.5923566878980892E-2</v>
      </c>
      <c r="N12" s="176"/>
      <c r="O12" s="176"/>
      <c r="P12" s="210"/>
      <c r="Q12" s="22" t="s">
        <v>29</v>
      </c>
      <c r="R12" s="174">
        <v>628</v>
      </c>
    </row>
    <row r="13" spans="1:19" x14ac:dyDescent="0.2">
      <c r="A13" s="17"/>
      <c r="B13" s="17"/>
      <c r="C13" s="170">
        <v>6</v>
      </c>
      <c r="D13" s="22" t="s">
        <v>29</v>
      </c>
      <c r="E13" s="171">
        <v>2</v>
      </c>
      <c r="F13" s="172"/>
      <c r="G13" s="176"/>
      <c r="H13" s="176"/>
      <c r="I13" s="29" t="s">
        <v>34</v>
      </c>
      <c r="J13" s="181">
        <v>170</v>
      </c>
      <c r="K13" s="181">
        <v>1773</v>
      </c>
      <c r="L13" s="175">
        <f t="shared" si="0"/>
        <v>9.5990965556182944E-2</v>
      </c>
      <c r="N13" s="176"/>
      <c r="O13" s="176"/>
      <c r="P13" s="210"/>
      <c r="Q13" s="29" t="s">
        <v>34</v>
      </c>
      <c r="R13" s="153">
        <v>1771</v>
      </c>
    </row>
    <row r="14" spans="1:19" x14ac:dyDescent="0.2">
      <c r="A14" s="17"/>
      <c r="B14" s="17"/>
      <c r="C14" s="170">
        <v>7</v>
      </c>
      <c r="D14" s="19" t="s">
        <v>31</v>
      </c>
      <c r="E14" s="177">
        <v>1</v>
      </c>
      <c r="F14" s="172"/>
      <c r="G14" s="176"/>
      <c r="H14" s="176"/>
      <c r="I14" s="158" t="s">
        <v>35</v>
      </c>
      <c r="J14" s="179">
        <v>1</v>
      </c>
      <c r="K14" s="179">
        <v>227</v>
      </c>
      <c r="L14" s="175">
        <f t="shared" si="0"/>
        <v>4.4052863436123352E-3</v>
      </c>
      <c r="N14" s="176"/>
      <c r="O14" s="176"/>
      <c r="P14" s="210"/>
      <c r="Q14" s="158" t="s">
        <v>35</v>
      </c>
      <c r="R14" s="153">
        <v>227</v>
      </c>
    </row>
    <row r="15" spans="1:19" ht="14.25" x14ac:dyDescent="0.2">
      <c r="A15" s="17"/>
      <c r="B15" s="17"/>
      <c r="C15" s="170">
        <v>8</v>
      </c>
      <c r="D15" s="27" t="s">
        <v>27</v>
      </c>
      <c r="E15" s="180">
        <v>0.3</v>
      </c>
      <c r="F15" s="178"/>
      <c r="G15" s="176"/>
      <c r="H15" s="176"/>
      <c r="I15" s="28" t="s">
        <v>33</v>
      </c>
      <c r="J15" s="179">
        <v>160</v>
      </c>
      <c r="K15" s="179">
        <v>2155</v>
      </c>
      <c r="L15" s="175">
        <f t="shared" si="0"/>
        <v>7.4626865671641784E-2</v>
      </c>
      <c r="N15" s="176"/>
      <c r="O15" s="176"/>
      <c r="P15" s="210"/>
      <c r="Q15" s="28" t="s">
        <v>33</v>
      </c>
      <c r="R15" s="155">
        <v>2144</v>
      </c>
    </row>
    <row r="16" spans="1:19" ht="14.25" x14ac:dyDescent="0.2">
      <c r="A16" s="17"/>
      <c r="B16" s="17"/>
      <c r="C16" s="170">
        <v>8</v>
      </c>
      <c r="D16" s="24" t="s">
        <v>28</v>
      </c>
      <c r="E16" s="171">
        <v>0</v>
      </c>
      <c r="F16" s="178"/>
      <c r="G16" s="176"/>
      <c r="H16" s="176"/>
      <c r="I16" s="154" t="s">
        <v>30</v>
      </c>
      <c r="J16" s="153">
        <v>84</v>
      </c>
      <c r="K16" s="153">
        <v>5196</v>
      </c>
      <c r="L16" s="175">
        <f t="shared" si="0"/>
        <v>1.6144532000768787E-2</v>
      </c>
      <c r="N16" s="176"/>
      <c r="O16" s="176"/>
      <c r="P16" s="210"/>
      <c r="Q16" s="154" t="s">
        <v>30</v>
      </c>
      <c r="R16" s="181">
        <v>5203</v>
      </c>
    </row>
    <row r="17" spans="1:19" ht="14.25" x14ac:dyDescent="0.2">
      <c r="A17" s="17"/>
      <c r="B17" s="17"/>
      <c r="C17" s="170">
        <v>8</v>
      </c>
      <c r="D17" s="158" t="s">
        <v>35</v>
      </c>
      <c r="E17" s="177">
        <v>0</v>
      </c>
      <c r="F17" s="178"/>
      <c r="G17" s="176"/>
      <c r="H17" s="176"/>
      <c r="I17" s="26" t="s">
        <v>32</v>
      </c>
      <c r="J17" s="155">
        <v>80</v>
      </c>
      <c r="K17" s="153">
        <v>2123</v>
      </c>
      <c r="L17" s="175">
        <f t="shared" si="0"/>
        <v>3.7593984962406013E-2</v>
      </c>
      <c r="N17" s="176"/>
      <c r="O17" s="176"/>
      <c r="P17" s="209"/>
      <c r="Q17" s="26" t="s">
        <v>32</v>
      </c>
      <c r="R17" s="181">
        <v>2128</v>
      </c>
    </row>
    <row r="18" spans="1:19" ht="53.25" customHeight="1" x14ac:dyDescent="0.2">
      <c r="A18" s="17"/>
      <c r="B18" s="17"/>
      <c r="C18" s="17"/>
      <c r="D18" s="32"/>
      <c r="E18" s="17"/>
      <c r="F18" s="17"/>
      <c r="G18" s="17"/>
      <c r="H18" s="17"/>
      <c r="I18" s="379" t="s">
        <v>129</v>
      </c>
      <c r="J18" s="379"/>
      <c r="K18" s="379"/>
      <c r="L18" s="379"/>
      <c r="M18" s="379"/>
      <c r="N18" s="208"/>
      <c r="O18" s="208"/>
      <c r="P18" s="208"/>
      <c r="Q18" s="380" t="s">
        <v>137</v>
      </c>
      <c r="R18" s="380"/>
    </row>
    <row r="19" spans="1:19" x14ac:dyDescent="0.2">
      <c r="A19" s="17"/>
      <c r="B19" s="17"/>
      <c r="C19" s="17"/>
      <c r="D19" s="32"/>
      <c r="E19" s="17"/>
      <c r="F19" s="17"/>
      <c r="G19" s="17"/>
      <c r="H19" s="17"/>
      <c r="R19" s="6"/>
    </row>
    <row r="20" spans="1:19" x14ac:dyDescent="0.2">
      <c r="A20" s="17"/>
      <c r="B20" s="17"/>
      <c r="C20" s="17"/>
      <c r="D20" s="167"/>
      <c r="E20" s="17"/>
      <c r="F20" s="17"/>
      <c r="G20" s="17"/>
      <c r="H20" s="17"/>
    </row>
    <row r="21" spans="1:19" x14ac:dyDescent="0.2">
      <c r="A21" s="17"/>
      <c r="B21" s="17"/>
      <c r="C21" s="17"/>
      <c r="D21" s="32"/>
      <c r="E21" s="17"/>
      <c r="F21" s="17"/>
      <c r="G21" s="17"/>
      <c r="H21" s="17"/>
    </row>
    <row r="22" spans="1:19" ht="38.25" x14ac:dyDescent="0.2">
      <c r="A22" s="233" t="s">
        <v>8</v>
      </c>
      <c r="B22" s="233"/>
      <c r="C22" s="362" t="s">
        <v>51</v>
      </c>
      <c r="D22" s="376"/>
      <c r="E22" s="377"/>
      <c r="F22" s="6"/>
      <c r="G22" s="35"/>
      <c r="H22" s="15"/>
      <c r="I22" s="36"/>
      <c r="J22" s="62" t="s">
        <v>93</v>
      </c>
      <c r="K22" s="62"/>
      <c r="L22" s="169" t="s">
        <v>94</v>
      </c>
      <c r="M22" s="351"/>
      <c r="N22" s="145"/>
      <c r="O22" s="145"/>
      <c r="P22" s="145"/>
      <c r="R22" s="62" t="s">
        <v>36</v>
      </c>
      <c r="S22" s="351"/>
    </row>
    <row r="23" spans="1:19" x14ac:dyDescent="0.2">
      <c r="A23" s="17"/>
      <c r="B23" s="17"/>
      <c r="C23" s="152">
        <v>1</v>
      </c>
      <c r="D23" s="19" t="s">
        <v>31</v>
      </c>
      <c r="E23" s="171">
        <v>17</v>
      </c>
      <c r="F23" s="172"/>
      <c r="G23" s="173"/>
      <c r="H23" s="176"/>
      <c r="I23" s="25" t="s">
        <v>26</v>
      </c>
      <c r="J23" s="180">
        <v>0</v>
      </c>
      <c r="K23" s="180"/>
      <c r="L23" s="175">
        <f>SUM(J23/R23)</f>
        <v>0</v>
      </c>
      <c r="M23" s="185"/>
      <c r="N23" s="176"/>
      <c r="O23" s="176"/>
      <c r="P23" s="176"/>
      <c r="Q23" s="25" t="s">
        <v>26</v>
      </c>
      <c r="R23" s="180">
        <v>16</v>
      </c>
    </row>
    <row r="24" spans="1:19" x14ac:dyDescent="0.2">
      <c r="A24" s="17"/>
      <c r="B24" s="17"/>
      <c r="C24" s="152">
        <v>2</v>
      </c>
      <c r="D24" s="24" t="s">
        <v>28</v>
      </c>
      <c r="E24" s="184">
        <v>11</v>
      </c>
      <c r="F24" s="172"/>
      <c r="G24" s="173"/>
      <c r="H24" s="176"/>
      <c r="I24" s="19" t="s">
        <v>31</v>
      </c>
      <c r="J24" s="180">
        <v>167</v>
      </c>
      <c r="K24" s="180"/>
      <c r="L24" s="175">
        <f t="shared" ref="L24:L32" si="1">SUM(J24/R24)</f>
        <v>0.15434380776340112</v>
      </c>
      <c r="M24" s="185"/>
      <c r="N24" s="176"/>
      <c r="O24" s="176"/>
      <c r="P24" s="176"/>
      <c r="Q24" s="19" t="s">
        <v>31</v>
      </c>
      <c r="R24" s="180">
        <v>1082</v>
      </c>
    </row>
    <row r="25" spans="1:19" x14ac:dyDescent="0.2">
      <c r="A25" s="17"/>
      <c r="B25" s="17"/>
      <c r="C25" s="152">
        <v>3</v>
      </c>
      <c r="D25" s="29" t="s">
        <v>34</v>
      </c>
      <c r="E25" s="171">
        <v>8</v>
      </c>
      <c r="F25" s="172"/>
      <c r="G25" s="173"/>
      <c r="H25" s="176"/>
      <c r="I25" s="27" t="s">
        <v>27</v>
      </c>
      <c r="J25" s="180">
        <v>27</v>
      </c>
      <c r="K25" s="180"/>
      <c r="L25" s="175">
        <f t="shared" si="1"/>
        <v>0.13366336633663367</v>
      </c>
      <c r="M25" s="185"/>
      <c r="N25" s="176"/>
      <c r="O25" s="176"/>
      <c r="P25" s="176"/>
      <c r="Q25" s="27" t="s">
        <v>27</v>
      </c>
      <c r="R25" s="180">
        <v>202</v>
      </c>
    </row>
    <row r="26" spans="1:19" x14ac:dyDescent="0.2">
      <c r="A26" s="17"/>
      <c r="B26" s="17"/>
      <c r="C26" s="152">
        <v>4</v>
      </c>
      <c r="D26" s="27" t="s">
        <v>27</v>
      </c>
      <c r="E26" s="177">
        <v>3</v>
      </c>
      <c r="F26" s="172"/>
      <c r="G26" s="173"/>
      <c r="H26" s="176"/>
      <c r="I26" s="24" t="s">
        <v>28</v>
      </c>
      <c r="J26" s="180">
        <v>29</v>
      </c>
      <c r="K26" s="180"/>
      <c r="L26" s="175">
        <f t="shared" si="1"/>
        <v>0.10139860139860139</v>
      </c>
      <c r="M26" s="185"/>
      <c r="N26" s="176"/>
      <c r="O26" s="176"/>
      <c r="P26" s="176"/>
      <c r="Q26" s="24" t="s">
        <v>28</v>
      </c>
      <c r="R26" s="180">
        <v>286</v>
      </c>
    </row>
    <row r="27" spans="1:19" x14ac:dyDescent="0.2">
      <c r="A27" s="17"/>
      <c r="B27" s="17"/>
      <c r="C27" s="152">
        <v>4</v>
      </c>
      <c r="D27" s="22" t="s">
        <v>29</v>
      </c>
      <c r="E27" s="177">
        <v>3</v>
      </c>
      <c r="F27" s="172"/>
      <c r="G27" s="173"/>
      <c r="H27" s="176"/>
      <c r="I27" s="22" t="s">
        <v>29</v>
      </c>
      <c r="J27" s="180">
        <v>5</v>
      </c>
      <c r="K27" s="180"/>
      <c r="L27" s="175">
        <f t="shared" si="1"/>
        <v>2.6881720430107527E-2</v>
      </c>
      <c r="M27" s="185"/>
      <c r="N27" s="176"/>
      <c r="O27" s="176"/>
      <c r="P27" s="176"/>
      <c r="Q27" s="22" t="s">
        <v>29</v>
      </c>
      <c r="R27" s="180">
        <v>186</v>
      </c>
    </row>
    <row r="28" spans="1:19" x14ac:dyDescent="0.2">
      <c r="A28" s="17"/>
      <c r="B28" s="17"/>
      <c r="C28" s="152">
        <v>6</v>
      </c>
      <c r="D28" s="158" t="s">
        <v>35</v>
      </c>
      <c r="E28" s="180">
        <v>3</v>
      </c>
      <c r="F28" s="172"/>
      <c r="G28" s="173"/>
      <c r="H28" s="176"/>
      <c r="I28" s="29" t="s">
        <v>34</v>
      </c>
      <c r="J28" s="180">
        <v>45</v>
      </c>
      <c r="K28" s="180"/>
      <c r="L28" s="175">
        <f t="shared" si="1"/>
        <v>5.3380782918149468E-2</v>
      </c>
      <c r="M28" s="185"/>
      <c r="N28" s="176"/>
      <c r="O28" s="176"/>
      <c r="P28" s="176"/>
      <c r="Q28" s="29" t="s">
        <v>34</v>
      </c>
      <c r="R28" s="180">
        <v>843</v>
      </c>
    </row>
    <row r="29" spans="1:19" x14ac:dyDescent="0.2">
      <c r="A29" s="17"/>
      <c r="B29" s="17"/>
      <c r="C29" s="152">
        <v>7</v>
      </c>
      <c r="D29" s="154" t="s">
        <v>30</v>
      </c>
      <c r="E29" s="184">
        <v>2</v>
      </c>
      <c r="F29" s="172"/>
      <c r="G29" s="173"/>
      <c r="H29" s="176"/>
      <c r="I29" s="158" t="s">
        <v>35</v>
      </c>
      <c r="J29" s="180">
        <v>45</v>
      </c>
      <c r="K29" s="180"/>
      <c r="L29" s="175">
        <f t="shared" si="1"/>
        <v>0.10588235294117647</v>
      </c>
      <c r="M29" s="185"/>
      <c r="N29" s="176"/>
      <c r="O29" s="176"/>
      <c r="P29" s="176"/>
      <c r="Q29" s="158" t="s">
        <v>35</v>
      </c>
      <c r="R29" s="180">
        <v>425</v>
      </c>
    </row>
    <row r="30" spans="1:19" x14ac:dyDescent="0.2">
      <c r="A30" s="17"/>
      <c r="B30" s="17"/>
      <c r="C30" s="152">
        <v>8</v>
      </c>
      <c r="D30" s="25" t="s">
        <v>26</v>
      </c>
      <c r="E30" s="171">
        <v>1</v>
      </c>
      <c r="F30" s="172"/>
      <c r="G30" s="173"/>
      <c r="H30" s="176"/>
      <c r="I30" s="28" t="s">
        <v>33</v>
      </c>
      <c r="J30" s="180">
        <v>7</v>
      </c>
      <c r="K30" s="180"/>
      <c r="L30" s="175">
        <f t="shared" si="1"/>
        <v>1.4799154334038054E-2</v>
      </c>
      <c r="M30" s="185"/>
      <c r="N30" s="176"/>
      <c r="O30" s="176"/>
      <c r="P30" s="176"/>
      <c r="Q30" s="28" t="s">
        <v>33</v>
      </c>
      <c r="R30" s="180">
        <v>473</v>
      </c>
    </row>
    <row r="31" spans="1:19" x14ac:dyDescent="0.2">
      <c r="A31" s="17"/>
      <c r="B31" s="17"/>
      <c r="C31" s="152">
        <v>8</v>
      </c>
      <c r="D31" s="26" t="s">
        <v>32</v>
      </c>
      <c r="E31" s="171">
        <v>1</v>
      </c>
      <c r="F31" s="172"/>
      <c r="G31" s="173"/>
      <c r="H31" s="176"/>
      <c r="I31" s="154" t="s">
        <v>30</v>
      </c>
      <c r="J31" s="180">
        <v>41</v>
      </c>
      <c r="K31" s="180"/>
      <c r="L31" s="175">
        <f t="shared" si="1"/>
        <v>7.1304347826086953E-2</v>
      </c>
      <c r="M31" s="185"/>
      <c r="N31" s="176"/>
      <c r="O31" s="176"/>
      <c r="P31" s="176"/>
      <c r="Q31" s="154" t="s">
        <v>30</v>
      </c>
      <c r="R31" s="180">
        <v>575</v>
      </c>
    </row>
    <row r="32" spans="1:19" x14ac:dyDescent="0.2">
      <c r="A32" s="17"/>
      <c r="B32" s="17"/>
      <c r="C32" s="152">
        <v>10</v>
      </c>
      <c r="D32" s="28" t="s">
        <v>33</v>
      </c>
      <c r="E32" s="177">
        <v>0</v>
      </c>
      <c r="F32" s="173"/>
      <c r="G32" s="173"/>
      <c r="H32" s="176"/>
      <c r="I32" s="26" t="s">
        <v>32</v>
      </c>
      <c r="J32" s="180">
        <v>10</v>
      </c>
      <c r="K32" s="180"/>
      <c r="L32" s="175">
        <f t="shared" si="1"/>
        <v>3.4246575342465752E-2</v>
      </c>
      <c r="M32" s="185"/>
      <c r="N32" s="176"/>
      <c r="O32" s="176"/>
      <c r="P32" s="176"/>
      <c r="Q32" s="26" t="s">
        <v>32</v>
      </c>
      <c r="R32" s="157">
        <v>292</v>
      </c>
    </row>
    <row r="33" spans="1:19" ht="40.5" customHeight="1" x14ac:dyDescent="0.2">
      <c r="D33" s="32"/>
      <c r="I33" s="378"/>
      <c r="J33" s="354"/>
      <c r="K33" s="354"/>
      <c r="L33" s="354"/>
      <c r="M33" s="354"/>
      <c r="N33" s="141"/>
      <c r="O33" s="141"/>
      <c r="P33" s="141"/>
      <c r="Q33" s="381" t="s">
        <v>138</v>
      </c>
      <c r="R33" s="381"/>
      <c r="S33" s="6"/>
    </row>
    <row r="34" spans="1:19" ht="18" x14ac:dyDescent="0.2">
      <c r="A34" s="37" t="s">
        <v>1</v>
      </c>
      <c r="C34" s="38"/>
      <c r="D34" s="39"/>
      <c r="E34" s="38"/>
      <c r="F34" s="38"/>
      <c r="G34" s="5"/>
      <c r="H34" s="5"/>
      <c r="I34" s="40"/>
      <c r="J34" s="5"/>
      <c r="K34" s="5"/>
      <c r="L34" s="5"/>
      <c r="M34" s="5"/>
      <c r="N34" s="5"/>
      <c r="O34" s="5"/>
      <c r="P34" s="5"/>
      <c r="Q34" s="5"/>
      <c r="R34" s="41"/>
    </row>
    <row r="35" spans="1:19" ht="18" x14ac:dyDescent="0.2">
      <c r="A35" s="37"/>
      <c r="C35" s="38"/>
      <c r="D35" s="39"/>
      <c r="E35" s="38"/>
      <c r="F35" s="38"/>
      <c r="G35" s="5"/>
      <c r="H35" s="5"/>
      <c r="I35" s="40"/>
      <c r="J35" s="5"/>
      <c r="K35" s="5"/>
      <c r="L35" s="5"/>
      <c r="M35" s="5"/>
      <c r="N35" s="5"/>
      <c r="O35" s="5"/>
      <c r="P35" s="5"/>
      <c r="Q35" s="5"/>
      <c r="R35" s="41"/>
    </row>
    <row r="36" spans="1:19" ht="27.75" customHeight="1" x14ac:dyDescent="0.2">
      <c r="A36" s="147" t="s">
        <v>9</v>
      </c>
      <c r="B36" s="147"/>
      <c r="C36" s="357" t="s">
        <v>100</v>
      </c>
      <c r="D36" s="358"/>
      <c r="E36" s="359"/>
      <c r="F36" s="15"/>
      <c r="G36" s="40"/>
      <c r="H36" s="40"/>
      <c r="I36" s="40"/>
      <c r="J36" s="40"/>
      <c r="K36" s="40"/>
      <c r="L36" s="40"/>
      <c r="M36" s="5"/>
      <c r="N36" s="5"/>
      <c r="O36" s="5"/>
      <c r="P36" s="5"/>
      <c r="Q36" s="5"/>
      <c r="R36" s="41"/>
    </row>
    <row r="37" spans="1:19" ht="48" customHeight="1" x14ac:dyDescent="0.2">
      <c r="A37" s="147"/>
      <c r="B37" s="147" t="s">
        <v>5</v>
      </c>
      <c r="C37" s="357" t="s">
        <v>10</v>
      </c>
      <c r="D37" s="358"/>
      <c r="E37" s="359"/>
      <c r="F37" s="54"/>
      <c r="G37" s="39" t="s">
        <v>6</v>
      </c>
      <c r="H37" s="357" t="s">
        <v>101</v>
      </c>
      <c r="I37" s="358"/>
      <c r="J37" s="359"/>
      <c r="K37" s="211"/>
      <c r="L37" s="54"/>
      <c r="R37" s="246" t="s">
        <v>37</v>
      </c>
      <c r="S37" s="246" t="s">
        <v>99</v>
      </c>
    </row>
    <row r="38" spans="1:19" s="185" customFormat="1" x14ac:dyDescent="0.2">
      <c r="A38" s="173"/>
      <c r="B38" s="173"/>
      <c r="C38" s="152">
        <v>1</v>
      </c>
      <c r="D38" s="26" t="s">
        <v>32</v>
      </c>
      <c r="E38" s="186">
        <v>0.94</v>
      </c>
      <c r="F38" s="187"/>
      <c r="H38" s="152">
        <v>1</v>
      </c>
      <c r="I38" s="25" t="s">
        <v>26</v>
      </c>
      <c r="J38" s="188">
        <v>0.63752504004081645</v>
      </c>
      <c r="K38" s="212"/>
      <c r="L38" s="189"/>
      <c r="Q38" s="25" t="s">
        <v>26</v>
      </c>
      <c r="R38" s="182">
        <v>361</v>
      </c>
      <c r="S38" s="135">
        <v>7097.1330000000007</v>
      </c>
    </row>
    <row r="39" spans="1:19" s="185" customFormat="1" x14ac:dyDescent="0.2">
      <c r="A39" s="173"/>
      <c r="B39" s="173"/>
      <c r="C39" s="152">
        <v>2</v>
      </c>
      <c r="D39" s="25" t="s">
        <v>26</v>
      </c>
      <c r="E39" s="186">
        <v>0.496</v>
      </c>
      <c r="F39" s="192"/>
      <c r="H39" s="152">
        <v>2</v>
      </c>
      <c r="I39" s="22" t="s">
        <v>29</v>
      </c>
      <c r="J39" s="188">
        <v>0.53054084480142583</v>
      </c>
      <c r="K39" s="212"/>
      <c r="L39" s="192"/>
      <c r="Q39" s="19" t="s">
        <v>31</v>
      </c>
      <c r="R39" s="138">
        <v>692</v>
      </c>
      <c r="S39" s="135">
        <v>26263.370000000003</v>
      </c>
    </row>
    <row r="40" spans="1:19" s="185" customFormat="1" x14ac:dyDescent="0.2">
      <c r="A40" s="173"/>
      <c r="B40" s="173"/>
      <c r="C40" s="152">
        <v>3</v>
      </c>
      <c r="D40" s="158" t="s">
        <v>35</v>
      </c>
      <c r="E40" s="188">
        <v>0.35</v>
      </c>
      <c r="F40" s="193"/>
      <c r="H40" s="152">
        <v>3</v>
      </c>
      <c r="I40" s="154" t="s">
        <v>30</v>
      </c>
      <c r="J40" s="188">
        <v>0.51767342529082194</v>
      </c>
      <c r="K40" s="212"/>
      <c r="L40" s="192"/>
      <c r="Q40" s="27" t="s">
        <v>27</v>
      </c>
      <c r="R40" s="181">
        <v>5262.84</v>
      </c>
      <c r="S40" s="135">
        <v>19387.327000000001</v>
      </c>
    </row>
    <row r="41" spans="1:19" s="185" customFormat="1" x14ac:dyDescent="0.2">
      <c r="A41" s="173"/>
      <c r="B41" s="173"/>
      <c r="C41" s="152">
        <v>4</v>
      </c>
      <c r="D41" s="29" t="s">
        <v>34</v>
      </c>
      <c r="E41" s="188">
        <v>0.21</v>
      </c>
      <c r="F41" s="192"/>
      <c r="H41" s="152">
        <v>4</v>
      </c>
      <c r="I41" s="158" t="s">
        <v>35</v>
      </c>
      <c r="J41" s="188">
        <v>0.353487564305768</v>
      </c>
      <c r="K41" s="212"/>
      <c r="L41" s="192"/>
      <c r="Q41" s="24" t="s">
        <v>28</v>
      </c>
      <c r="R41" s="190">
        <v>6416</v>
      </c>
      <c r="S41" s="135">
        <v>42935.078000000009</v>
      </c>
    </row>
    <row r="42" spans="1:19" s="185" customFormat="1" x14ac:dyDescent="0.2">
      <c r="A42" s="173"/>
      <c r="B42" s="173"/>
      <c r="C42" s="152">
        <v>5</v>
      </c>
      <c r="D42" s="19" t="s">
        <v>31</v>
      </c>
      <c r="E42" s="191">
        <v>0.2</v>
      </c>
      <c r="F42" s="192"/>
      <c r="H42" s="152">
        <v>5</v>
      </c>
      <c r="I42" s="26" t="s">
        <v>32</v>
      </c>
      <c r="J42" s="188">
        <v>0.29876441677152543</v>
      </c>
      <c r="K42" s="212"/>
      <c r="L42" s="195"/>
      <c r="Q42" s="22" t="s">
        <v>29</v>
      </c>
      <c r="R42" s="181">
        <v>0</v>
      </c>
      <c r="S42" s="135">
        <v>32190.546999999999</v>
      </c>
    </row>
    <row r="43" spans="1:19" s="185" customFormat="1" x14ac:dyDescent="0.2">
      <c r="A43" s="173"/>
      <c r="B43" s="173"/>
      <c r="C43" s="152">
        <v>6</v>
      </c>
      <c r="D43" s="24" t="s">
        <v>28</v>
      </c>
      <c r="E43" s="186">
        <v>7.0000000000000007E-2</v>
      </c>
      <c r="F43" s="196"/>
      <c r="H43" s="152">
        <v>6</v>
      </c>
      <c r="I43" s="24" t="s">
        <v>28</v>
      </c>
      <c r="J43" s="188">
        <v>0.22920687368962034</v>
      </c>
      <c r="K43" s="212"/>
      <c r="L43" s="192"/>
      <c r="Q43" s="29" t="s">
        <v>34</v>
      </c>
      <c r="R43" s="155">
        <v>1195</v>
      </c>
      <c r="S43" s="135">
        <v>47378.950000000004</v>
      </c>
    </row>
    <row r="44" spans="1:19" s="185" customFormat="1" x14ac:dyDescent="0.2">
      <c r="A44" s="173"/>
      <c r="B44" s="173"/>
      <c r="C44" s="152">
        <v>7</v>
      </c>
      <c r="D44" s="27" t="s">
        <v>27</v>
      </c>
      <c r="E44" s="191">
        <v>3.4200000000000001E-2</v>
      </c>
      <c r="F44" s="192"/>
      <c r="H44" s="152">
        <v>7</v>
      </c>
      <c r="I44" s="19" t="s">
        <v>31</v>
      </c>
      <c r="J44" s="188">
        <v>0.18590340843539879</v>
      </c>
      <c r="K44" s="212"/>
      <c r="L44" s="197"/>
      <c r="Q44" s="158" t="s">
        <v>35</v>
      </c>
      <c r="R44" s="194">
        <v>2032.6</v>
      </c>
      <c r="S44" s="135">
        <v>11746.127499999999</v>
      </c>
    </row>
    <row r="45" spans="1:19" s="185" customFormat="1" ht="22.5" x14ac:dyDescent="0.2">
      <c r="A45" s="173"/>
      <c r="B45" s="173"/>
      <c r="C45" s="152">
        <v>8</v>
      </c>
      <c r="D45" s="154" t="s">
        <v>30</v>
      </c>
      <c r="E45" s="186">
        <v>0</v>
      </c>
      <c r="F45" s="198"/>
      <c r="H45" s="152">
        <v>8</v>
      </c>
      <c r="I45" s="28" t="s">
        <v>33</v>
      </c>
      <c r="J45" s="188">
        <v>0.16014898415695647</v>
      </c>
      <c r="K45" s="212"/>
      <c r="L45" s="192"/>
      <c r="Q45" s="28" t="s">
        <v>33</v>
      </c>
      <c r="R45" s="161" t="s">
        <v>122</v>
      </c>
      <c r="S45" s="135">
        <v>50085.862499999996</v>
      </c>
    </row>
    <row r="46" spans="1:19" s="185" customFormat="1" ht="24" x14ac:dyDescent="0.2">
      <c r="A46" s="173"/>
      <c r="B46" s="173"/>
      <c r="C46" s="152">
        <v>9</v>
      </c>
      <c r="D46" s="28" t="s">
        <v>33</v>
      </c>
      <c r="E46" s="335" t="s">
        <v>121</v>
      </c>
      <c r="F46" s="196"/>
      <c r="H46" s="152">
        <v>9</v>
      </c>
      <c r="I46" s="27" t="s">
        <v>27</v>
      </c>
      <c r="J46" s="188">
        <v>0.15304585309774782</v>
      </c>
      <c r="K46" s="212"/>
      <c r="L46" s="197"/>
      <c r="Q46" s="154" t="s">
        <v>30</v>
      </c>
      <c r="R46" s="181">
        <v>0</v>
      </c>
      <c r="S46" s="135">
        <v>9950.2499999999982</v>
      </c>
    </row>
    <row r="47" spans="1:19" s="185" customFormat="1" x14ac:dyDescent="0.2">
      <c r="A47" s="173"/>
      <c r="B47" s="173"/>
      <c r="C47" s="152">
        <v>9</v>
      </c>
      <c r="D47" s="22" t="s">
        <v>29</v>
      </c>
      <c r="E47" s="188" t="s">
        <v>111</v>
      </c>
      <c r="F47" s="193"/>
      <c r="H47" s="152">
        <v>10</v>
      </c>
      <c r="I47" s="29" t="s">
        <v>34</v>
      </c>
      <c r="J47" s="188">
        <v>0.11660642542732583</v>
      </c>
      <c r="K47" s="212"/>
      <c r="L47" s="192"/>
      <c r="Q47" s="26" t="s">
        <v>32</v>
      </c>
      <c r="R47" s="181">
        <v>72</v>
      </c>
      <c r="S47" s="135">
        <v>57124.44</v>
      </c>
    </row>
    <row r="48" spans="1:19" x14ac:dyDescent="0.2">
      <c r="H48" s="105" t="s">
        <v>104</v>
      </c>
      <c r="I48" s="32"/>
    </row>
    <row r="49" spans="1:18" ht="32.25" customHeight="1" x14ac:dyDescent="0.2">
      <c r="H49" s="353"/>
      <c r="I49" s="354"/>
      <c r="J49" s="354"/>
      <c r="K49" s="354"/>
      <c r="L49" s="354"/>
      <c r="M49" s="354"/>
      <c r="N49" s="354"/>
      <c r="O49" s="354"/>
      <c r="P49" s="354"/>
      <c r="Q49" s="354"/>
      <c r="R49" s="21"/>
    </row>
    <row r="50" spans="1:18" ht="33" customHeight="1" x14ac:dyDescent="0.2">
      <c r="B50" s="233" t="s">
        <v>17</v>
      </c>
      <c r="C50" s="357" t="s">
        <v>60</v>
      </c>
      <c r="D50" s="358"/>
      <c r="E50" s="359"/>
      <c r="F50" s="15"/>
      <c r="G50" s="59"/>
      <c r="H50" s="386"/>
      <c r="I50" s="386"/>
      <c r="J50" s="386"/>
      <c r="K50" s="211"/>
    </row>
    <row r="51" spans="1:18" ht="33" customHeight="1" x14ac:dyDescent="0.2">
      <c r="B51" s="233"/>
      <c r="C51" s="357" t="s">
        <v>10</v>
      </c>
      <c r="D51" s="385"/>
      <c r="E51" s="385"/>
      <c r="F51" s="54"/>
      <c r="G51" s="59" t="s">
        <v>61</v>
      </c>
      <c r="H51" s="357" t="s">
        <v>101</v>
      </c>
      <c r="I51" s="358"/>
      <c r="J51" s="359"/>
      <c r="K51" s="241"/>
    </row>
    <row r="52" spans="1:18" s="68" customFormat="1" ht="12.75" customHeight="1" x14ac:dyDescent="0.2">
      <c r="C52" s="244">
        <v>1</v>
      </c>
      <c r="D52" s="27" t="s">
        <v>27</v>
      </c>
      <c r="E52" s="243">
        <v>0.96179999999999999</v>
      </c>
      <c r="G52" s="199"/>
      <c r="H52" s="152">
        <v>1</v>
      </c>
      <c r="I52" s="29" t="s">
        <v>34</v>
      </c>
      <c r="J52" s="188">
        <v>0.87758382150723047</v>
      </c>
      <c r="K52" s="213"/>
    </row>
    <row r="53" spans="1:18" s="68" customFormat="1" x14ac:dyDescent="0.2">
      <c r="B53" s="173"/>
      <c r="C53" s="244">
        <v>2</v>
      </c>
      <c r="D53" s="19" t="s">
        <v>31</v>
      </c>
      <c r="E53" s="243">
        <v>0.8</v>
      </c>
      <c r="G53" s="199"/>
      <c r="H53" s="152">
        <v>2</v>
      </c>
      <c r="I53" s="27" t="s">
        <v>27</v>
      </c>
      <c r="J53" s="188">
        <v>0.80878606937408126</v>
      </c>
      <c r="K53" s="213"/>
    </row>
    <row r="54" spans="1:18" s="68" customFormat="1" x14ac:dyDescent="0.2">
      <c r="B54" s="173"/>
      <c r="C54" s="244">
        <v>3</v>
      </c>
      <c r="D54" s="29" t="s">
        <v>34</v>
      </c>
      <c r="E54" s="243">
        <v>0.79</v>
      </c>
      <c r="G54" s="199"/>
      <c r="H54" s="152">
        <v>2</v>
      </c>
      <c r="I54" s="28" t="s">
        <v>33</v>
      </c>
      <c r="J54" s="188">
        <v>0.80841974119942539</v>
      </c>
      <c r="K54" s="213"/>
    </row>
    <row r="55" spans="1:18" s="68" customFormat="1" x14ac:dyDescent="0.2">
      <c r="B55" s="173"/>
      <c r="C55" s="244">
        <v>4</v>
      </c>
      <c r="D55" s="24" t="s">
        <v>28</v>
      </c>
      <c r="E55" s="243">
        <v>0.71</v>
      </c>
      <c r="G55" s="199"/>
      <c r="H55" s="152">
        <v>4</v>
      </c>
      <c r="I55" s="19" t="s">
        <v>31</v>
      </c>
      <c r="J55" s="188">
        <v>0.79324930502064284</v>
      </c>
      <c r="K55" s="213"/>
    </row>
    <row r="56" spans="1:18" s="68" customFormat="1" x14ac:dyDescent="0.2">
      <c r="B56" s="173"/>
      <c r="C56" s="244">
        <v>5</v>
      </c>
      <c r="D56" s="158" t="s">
        <v>35</v>
      </c>
      <c r="E56" s="243">
        <v>0.65</v>
      </c>
      <c r="G56" s="199"/>
      <c r="H56" s="152">
        <v>5</v>
      </c>
      <c r="I56" s="26" t="s">
        <v>32</v>
      </c>
      <c r="J56" s="188">
        <v>0.66502358710212295</v>
      </c>
      <c r="K56" s="213"/>
    </row>
    <row r="57" spans="1:18" s="68" customFormat="1" x14ac:dyDescent="0.2">
      <c r="B57" s="173"/>
      <c r="C57" s="244">
        <v>6</v>
      </c>
      <c r="D57" s="25" t="s">
        <v>26</v>
      </c>
      <c r="E57" s="243">
        <v>0.504</v>
      </c>
      <c r="F57" s="207"/>
      <c r="G57" s="199"/>
      <c r="H57" s="152">
        <v>6</v>
      </c>
      <c r="I57" s="158" t="s">
        <v>35</v>
      </c>
      <c r="J57" s="188">
        <v>0.63053121124387601</v>
      </c>
      <c r="K57" s="213"/>
    </row>
    <row r="58" spans="1:18" s="68" customFormat="1" x14ac:dyDescent="0.2">
      <c r="B58" s="173"/>
      <c r="C58" s="244">
        <v>7</v>
      </c>
      <c r="D58" s="26" t="s">
        <v>32</v>
      </c>
      <c r="E58" s="243">
        <v>0.06</v>
      </c>
      <c r="G58" s="199"/>
      <c r="H58" s="152">
        <v>7</v>
      </c>
      <c r="I58" s="24" t="s">
        <v>28</v>
      </c>
      <c r="J58" s="188">
        <v>0.62127365880178431</v>
      </c>
      <c r="K58" s="213"/>
    </row>
    <row r="59" spans="1:18" s="68" customFormat="1" x14ac:dyDescent="0.2">
      <c r="B59" s="173"/>
      <c r="C59" s="244">
        <v>8</v>
      </c>
      <c r="D59" s="154" t="s">
        <v>30</v>
      </c>
      <c r="E59" s="243">
        <v>0</v>
      </c>
      <c r="G59" s="199"/>
      <c r="H59" s="152">
        <v>8</v>
      </c>
      <c r="I59" s="154" t="s">
        <v>30</v>
      </c>
      <c r="J59" s="188">
        <v>0.45143287857089026</v>
      </c>
      <c r="K59" s="213"/>
    </row>
    <row r="60" spans="1:18" s="68" customFormat="1" ht="24" x14ac:dyDescent="0.2">
      <c r="B60" s="173"/>
      <c r="C60" s="349">
        <v>9</v>
      </c>
      <c r="D60" s="28" t="s">
        <v>33</v>
      </c>
      <c r="E60" s="335" t="s">
        <v>121</v>
      </c>
      <c r="G60" s="199"/>
      <c r="H60" s="152">
        <v>9</v>
      </c>
      <c r="I60" s="22" t="s">
        <v>29</v>
      </c>
      <c r="J60" s="188">
        <v>0.4291166596206023</v>
      </c>
      <c r="K60" s="213"/>
    </row>
    <row r="61" spans="1:18" s="68" customFormat="1" x14ac:dyDescent="0.2">
      <c r="B61" s="173"/>
      <c r="C61" s="339">
        <v>9</v>
      </c>
      <c r="D61" s="22" t="s">
        <v>29</v>
      </c>
      <c r="E61" s="243" t="s">
        <v>111</v>
      </c>
      <c r="G61" s="199"/>
      <c r="H61" s="152">
        <v>10</v>
      </c>
      <c r="I61" s="25" t="s">
        <v>26</v>
      </c>
      <c r="J61" s="188">
        <v>0.26940456096849247</v>
      </c>
      <c r="K61" s="213"/>
    </row>
    <row r="62" spans="1:18" x14ac:dyDescent="0.2">
      <c r="B62" s="173"/>
      <c r="H62" s="105" t="s">
        <v>104</v>
      </c>
      <c r="I62" s="242"/>
      <c r="Q62" s="105"/>
    </row>
    <row r="63" spans="1:18" ht="27" customHeight="1" x14ac:dyDescent="0.2">
      <c r="H63" s="353"/>
      <c r="I63" s="354"/>
      <c r="J63" s="354"/>
      <c r="K63" s="354"/>
      <c r="L63" s="354"/>
      <c r="M63" s="354"/>
      <c r="N63" s="354"/>
      <c r="O63" s="354"/>
      <c r="P63" s="354"/>
      <c r="Q63" s="354"/>
      <c r="R63" s="21"/>
    </row>
    <row r="64" spans="1:18" x14ac:dyDescent="0.2">
      <c r="A64" s="6" t="s">
        <v>46</v>
      </c>
      <c r="B64" s="387" t="s">
        <v>47</v>
      </c>
      <c r="C64" s="354"/>
      <c r="D64" s="354"/>
      <c r="E64" s="354"/>
      <c r="K64" s="40"/>
      <c r="Q64" s="413"/>
      <c r="R64" s="21"/>
    </row>
    <row r="65" spans="1:20" ht="28.5" customHeight="1" x14ac:dyDescent="0.2">
      <c r="B65" s="15" t="s">
        <v>5</v>
      </c>
      <c r="C65" s="357" t="s">
        <v>48</v>
      </c>
      <c r="D65" s="358"/>
      <c r="E65" s="359"/>
      <c r="G65" s="59" t="s">
        <v>6</v>
      </c>
      <c r="H65" s="357" t="s">
        <v>49</v>
      </c>
      <c r="I65" s="358"/>
      <c r="J65" s="359"/>
      <c r="K65" s="211"/>
      <c r="Q65" s="374" t="s">
        <v>98</v>
      </c>
      <c r="R65" s="375"/>
    </row>
    <row r="66" spans="1:20" s="185" customFormat="1" ht="12.75" customHeight="1" x14ac:dyDescent="0.2">
      <c r="B66" s="173"/>
      <c r="C66" s="159">
        <v>1</v>
      </c>
      <c r="D66" s="158" t="s">
        <v>35</v>
      </c>
      <c r="E66" s="250">
        <v>0.68</v>
      </c>
      <c r="G66" s="173"/>
      <c r="H66" s="159">
        <v>1</v>
      </c>
      <c r="I66" s="25" t="s">
        <v>26</v>
      </c>
      <c r="J66" s="247">
        <v>0.98</v>
      </c>
      <c r="K66" s="214"/>
      <c r="Q66" s="25" t="s">
        <v>26</v>
      </c>
      <c r="R66" s="414">
        <v>152</v>
      </c>
    </row>
    <row r="67" spans="1:20" s="185" customFormat="1" x14ac:dyDescent="0.2">
      <c r="B67" s="173"/>
      <c r="C67" s="159">
        <v>2</v>
      </c>
      <c r="D67" s="27" t="s">
        <v>27</v>
      </c>
      <c r="E67" s="248">
        <v>0.52</v>
      </c>
      <c r="G67" s="173"/>
      <c r="H67" s="159">
        <v>2</v>
      </c>
      <c r="I67" s="22" t="s">
        <v>29</v>
      </c>
      <c r="J67" s="249">
        <v>0.78</v>
      </c>
      <c r="K67" s="215"/>
      <c r="Q67" s="19" t="s">
        <v>31</v>
      </c>
      <c r="R67" s="414">
        <v>534</v>
      </c>
    </row>
    <row r="68" spans="1:20" s="185" customFormat="1" x14ac:dyDescent="0.2">
      <c r="B68" s="173"/>
      <c r="C68" s="159">
        <v>3</v>
      </c>
      <c r="D68" s="26" t="s">
        <v>32</v>
      </c>
      <c r="E68" s="247">
        <v>0.47</v>
      </c>
      <c r="G68" s="173"/>
      <c r="H68" s="159">
        <v>3</v>
      </c>
      <c r="I68" s="19" t="s">
        <v>31</v>
      </c>
      <c r="J68" s="248">
        <v>0.61</v>
      </c>
      <c r="K68" s="216"/>
      <c r="Q68" s="27" t="s">
        <v>27</v>
      </c>
      <c r="R68" s="414">
        <v>300</v>
      </c>
    </row>
    <row r="69" spans="1:20" s="185" customFormat="1" x14ac:dyDescent="0.2">
      <c r="B69" s="173"/>
      <c r="C69" s="159">
        <v>4</v>
      </c>
      <c r="D69" s="24" t="s">
        <v>28</v>
      </c>
      <c r="E69" s="249">
        <v>0.43</v>
      </c>
      <c r="G69" s="173"/>
      <c r="H69" s="159">
        <v>4</v>
      </c>
      <c r="I69" s="29" t="s">
        <v>34</v>
      </c>
      <c r="J69" s="247">
        <v>0.57999999999999996</v>
      </c>
      <c r="K69" s="214"/>
      <c r="Q69" s="24" t="s">
        <v>28</v>
      </c>
      <c r="R69" s="414">
        <v>1143</v>
      </c>
    </row>
    <row r="70" spans="1:20" s="185" customFormat="1" x14ac:dyDescent="0.2">
      <c r="B70" s="173"/>
      <c r="C70" s="159">
        <v>5</v>
      </c>
      <c r="D70" s="28" t="s">
        <v>33</v>
      </c>
      <c r="E70" s="191">
        <v>0.37</v>
      </c>
      <c r="G70" s="173"/>
      <c r="H70" s="159">
        <v>4</v>
      </c>
      <c r="I70" s="28" t="s">
        <v>33</v>
      </c>
      <c r="J70" s="247">
        <v>0.57999999999999996</v>
      </c>
      <c r="K70" s="217"/>
      <c r="Q70" s="22" t="s">
        <v>29</v>
      </c>
      <c r="R70" s="414">
        <v>271</v>
      </c>
    </row>
    <row r="71" spans="1:20" s="185" customFormat="1" x14ac:dyDescent="0.2">
      <c r="B71" s="173"/>
      <c r="C71" s="159">
        <v>6</v>
      </c>
      <c r="D71" s="19" t="s">
        <v>31</v>
      </c>
      <c r="E71" s="247">
        <v>0.36</v>
      </c>
      <c r="G71" s="173"/>
      <c r="H71" s="159">
        <v>6</v>
      </c>
      <c r="I71" s="154" t="s">
        <v>30</v>
      </c>
      <c r="J71" s="247">
        <v>0.56999999999999995</v>
      </c>
      <c r="K71" s="214"/>
      <c r="Q71" s="29" t="s">
        <v>34</v>
      </c>
      <c r="R71" s="414">
        <v>780</v>
      </c>
    </row>
    <row r="72" spans="1:20" s="185" customFormat="1" x14ac:dyDescent="0.2">
      <c r="B72" s="173"/>
      <c r="C72" s="159">
        <v>7</v>
      </c>
      <c r="D72" s="29" t="s">
        <v>34</v>
      </c>
      <c r="E72" s="247">
        <v>0.27</v>
      </c>
      <c r="G72" s="173"/>
      <c r="H72" s="159">
        <v>7</v>
      </c>
      <c r="I72" s="24" t="s">
        <v>28</v>
      </c>
      <c r="J72" s="247">
        <v>0.48</v>
      </c>
      <c r="K72" s="214"/>
      <c r="Q72" s="158" t="s">
        <v>35</v>
      </c>
      <c r="R72" s="414">
        <v>384</v>
      </c>
    </row>
    <row r="73" spans="1:20" s="185" customFormat="1" x14ac:dyDescent="0.2">
      <c r="B73" s="173"/>
      <c r="C73" s="159">
        <v>8</v>
      </c>
      <c r="D73" s="22" t="s">
        <v>29</v>
      </c>
      <c r="E73" s="247">
        <v>0.22</v>
      </c>
      <c r="G73" s="173"/>
      <c r="H73" s="159">
        <v>8</v>
      </c>
      <c r="I73" s="26" t="s">
        <v>32</v>
      </c>
      <c r="J73" s="191">
        <v>0.46</v>
      </c>
      <c r="K73" s="214"/>
      <c r="Q73" s="28" t="s">
        <v>33</v>
      </c>
      <c r="R73" s="414">
        <v>468</v>
      </c>
    </row>
    <row r="74" spans="1:20" s="185" customFormat="1" x14ac:dyDescent="0.2">
      <c r="B74" s="173"/>
      <c r="C74" s="159">
        <v>8</v>
      </c>
      <c r="D74" s="154" t="s">
        <v>30</v>
      </c>
      <c r="E74" s="247">
        <v>0.22</v>
      </c>
      <c r="G74" s="173"/>
      <c r="H74" s="159">
        <v>9</v>
      </c>
      <c r="I74" s="27" t="s">
        <v>27</v>
      </c>
      <c r="J74" s="250">
        <v>0.45</v>
      </c>
      <c r="K74" s="214"/>
      <c r="Q74" s="154" t="s">
        <v>30</v>
      </c>
      <c r="R74" s="414">
        <v>314</v>
      </c>
    </row>
    <row r="75" spans="1:20" s="185" customFormat="1" ht="13.5" thickBot="1" x14ac:dyDescent="0.25">
      <c r="B75" s="173"/>
      <c r="C75" s="159">
        <v>10</v>
      </c>
      <c r="D75" s="25" t="s">
        <v>26</v>
      </c>
      <c r="E75" s="247">
        <v>0</v>
      </c>
      <c r="G75" s="173"/>
      <c r="H75" s="159">
        <v>10</v>
      </c>
      <c r="I75" s="158" t="s">
        <v>35</v>
      </c>
      <c r="J75" s="247">
        <v>0.18</v>
      </c>
      <c r="K75" s="218"/>
      <c r="Q75" s="26" t="s">
        <v>32</v>
      </c>
      <c r="R75" s="415">
        <v>921</v>
      </c>
    </row>
    <row r="76" spans="1:20" ht="26.25" customHeight="1" x14ac:dyDescent="0.2">
      <c r="D76" s="139" t="s">
        <v>140</v>
      </c>
      <c r="E76" s="40"/>
      <c r="F76" s="40"/>
      <c r="G76" s="40"/>
      <c r="H76" s="40"/>
      <c r="Q76" s="378" t="s">
        <v>142</v>
      </c>
      <c r="R76" s="354"/>
      <c r="S76" s="354"/>
      <c r="T76" s="105"/>
    </row>
    <row r="77" spans="1:20" ht="18" customHeight="1" x14ac:dyDescent="0.2">
      <c r="A77" s="392"/>
      <c r="B77" s="393"/>
      <c r="C77" s="393"/>
      <c r="D77" s="393"/>
      <c r="E77" s="393"/>
      <c r="F77" s="393"/>
      <c r="G77" s="393"/>
      <c r="H77" s="393"/>
      <c r="I77" s="393"/>
      <c r="J77" s="393"/>
      <c r="K77" s="166"/>
      <c r="Q77" s="353"/>
      <c r="R77" s="354"/>
    </row>
    <row r="78" spans="1:20" ht="23.25" customHeight="1" x14ac:dyDescent="0.2">
      <c r="A78" s="205"/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Q78" s="203"/>
      <c r="R78" s="204"/>
    </row>
    <row r="79" spans="1:20" ht="18" x14ac:dyDescent="0.2">
      <c r="A79" s="37" t="s">
        <v>2</v>
      </c>
      <c r="B79" s="38"/>
      <c r="C79" s="38"/>
      <c r="D79" s="39"/>
      <c r="E79" s="38"/>
      <c r="F79" s="5"/>
      <c r="G79" s="5"/>
      <c r="H79" s="5"/>
      <c r="I79" s="40"/>
      <c r="J79" s="5"/>
      <c r="K79" s="5"/>
      <c r="L79" s="5"/>
      <c r="M79" s="5"/>
      <c r="N79" s="5"/>
      <c r="O79" s="5"/>
      <c r="P79" s="5"/>
      <c r="Q79" s="5"/>
      <c r="R79" s="14"/>
    </row>
    <row r="80" spans="1:20" ht="46.5" hidden="1" customHeight="1" x14ac:dyDescent="0.2">
      <c r="A80" s="15" t="s">
        <v>11</v>
      </c>
      <c r="B80" s="366" t="s">
        <v>24</v>
      </c>
      <c r="C80" s="367"/>
      <c r="D80" s="367"/>
      <c r="E80" s="367"/>
      <c r="F80" s="17"/>
      <c r="G80" s="17"/>
      <c r="H80" s="391" t="s">
        <v>45</v>
      </c>
      <c r="I80" s="391"/>
      <c r="J80" s="391"/>
      <c r="K80" s="165"/>
      <c r="L80" s="17"/>
      <c r="M80" s="17"/>
      <c r="N80" s="17"/>
      <c r="O80" s="17"/>
      <c r="P80" s="17"/>
      <c r="Q80" s="17"/>
      <c r="R80" s="21"/>
    </row>
    <row r="81" spans="1:18" ht="13.5" customHeight="1" x14ac:dyDescent="0.2">
      <c r="A81" s="15"/>
      <c r="B81" s="163"/>
      <c r="C81" s="164"/>
      <c r="D81" s="164"/>
      <c r="E81" s="164"/>
      <c r="F81" s="17"/>
      <c r="G81" s="17"/>
      <c r="H81" s="165"/>
      <c r="I81" s="165"/>
      <c r="J81" s="165"/>
      <c r="K81" s="165"/>
      <c r="L81" s="17"/>
      <c r="M81" s="17"/>
      <c r="N81" s="17"/>
      <c r="O81" s="17"/>
      <c r="P81" s="17"/>
      <c r="Q81" s="17"/>
      <c r="R81" s="21"/>
    </row>
    <row r="82" spans="1:18" x14ac:dyDescent="0.2">
      <c r="A82" s="17"/>
      <c r="B82" s="17"/>
      <c r="C82" s="17"/>
      <c r="D82" s="32"/>
      <c r="E82" s="17"/>
      <c r="F82" s="17"/>
      <c r="G82" s="17"/>
      <c r="H82" s="17"/>
      <c r="I82" s="32"/>
      <c r="J82" s="17"/>
      <c r="K82" s="17"/>
      <c r="L82" s="17"/>
      <c r="M82" s="17"/>
      <c r="N82" s="17"/>
      <c r="O82" s="17"/>
      <c r="P82" s="17"/>
      <c r="Q82" s="17"/>
      <c r="R82" s="21"/>
    </row>
    <row r="83" spans="1:18" ht="37.5" customHeight="1" x14ac:dyDescent="0.2">
      <c r="A83" s="147" t="s">
        <v>11</v>
      </c>
      <c r="B83" s="140"/>
      <c r="C83" s="357" t="s">
        <v>24</v>
      </c>
      <c r="D83" s="358"/>
      <c r="E83" s="359"/>
      <c r="F83" s="105" t="s">
        <v>119</v>
      </c>
      <c r="G83" s="42"/>
      <c r="H83" s="146"/>
      <c r="K83" s="219"/>
      <c r="L83" s="43"/>
      <c r="Q83" s="389" t="s">
        <v>38</v>
      </c>
      <c r="R83" s="390"/>
    </row>
    <row r="84" spans="1:18" s="185" customFormat="1" hidden="1" x14ac:dyDescent="0.2">
      <c r="A84" s="173"/>
      <c r="B84" s="173"/>
      <c r="C84" s="152"/>
      <c r="D84" s="25" t="s">
        <v>26</v>
      </c>
      <c r="E84" s="202"/>
      <c r="G84" s="44"/>
      <c r="H84" s="234"/>
      <c r="K84" s="220"/>
      <c r="Q84" s="25" t="s">
        <v>26</v>
      </c>
      <c r="R84" s="340" t="s">
        <v>113</v>
      </c>
    </row>
    <row r="85" spans="1:18" s="185" customFormat="1" hidden="1" x14ac:dyDescent="0.2">
      <c r="A85" s="173"/>
      <c r="B85" s="173"/>
      <c r="C85" s="152"/>
      <c r="D85" s="19" t="s">
        <v>31</v>
      </c>
      <c r="E85" s="202"/>
      <c r="G85" s="44"/>
      <c r="H85" s="234"/>
      <c r="K85" s="221"/>
      <c r="Q85" s="19" t="s">
        <v>31</v>
      </c>
      <c r="R85" s="341">
        <v>240</v>
      </c>
    </row>
    <row r="86" spans="1:18" s="185" customFormat="1" hidden="1" x14ac:dyDescent="0.2">
      <c r="A86" s="173"/>
      <c r="B86" s="173"/>
      <c r="C86" s="152"/>
      <c r="D86" s="27" t="s">
        <v>27</v>
      </c>
      <c r="E86" s="201"/>
      <c r="G86" s="44"/>
      <c r="H86" s="234"/>
      <c r="K86" s="197"/>
      <c r="Q86" s="27" t="s">
        <v>27</v>
      </c>
      <c r="R86" s="342"/>
    </row>
    <row r="87" spans="1:18" s="185" customFormat="1" hidden="1" x14ac:dyDescent="0.2">
      <c r="A87" s="173"/>
      <c r="B87" s="173"/>
      <c r="C87" s="152"/>
      <c r="D87" s="24" t="s">
        <v>28</v>
      </c>
      <c r="E87" s="202"/>
      <c r="G87" s="44"/>
      <c r="H87" s="234"/>
      <c r="K87" s="222"/>
      <c r="Q87" s="24" t="s">
        <v>28</v>
      </c>
      <c r="R87" s="337">
        <v>463.46</v>
      </c>
    </row>
    <row r="88" spans="1:18" s="185" customFormat="1" hidden="1" x14ac:dyDescent="0.2">
      <c r="A88" s="173"/>
      <c r="B88" s="173"/>
      <c r="C88" s="152"/>
      <c r="D88" s="22" t="s">
        <v>29</v>
      </c>
      <c r="E88" s="200"/>
      <c r="G88" s="44"/>
      <c r="H88" s="234"/>
      <c r="K88" s="192"/>
      <c r="Q88" s="22" t="s">
        <v>29</v>
      </c>
      <c r="R88" s="343">
        <v>90</v>
      </c>
    </row>
    <row r="89" spans="1:18" s="185" customFormat="1" hidden="1" x14ac:dyDescent="0.2">
      <c r="A89" s="173"/>
      <c r="B89" s="173"/>
      <c r="C89" s="152"/>
      <c r="D89" s="29" t="s">
        <v>34</v>
      </c>
      <c r="E89" s="201"/>
      <c r="G89" s="44"/>
      <c r="H89" s="234"/>
      <c r="K89" s="192"/>
      <c r="Q89" s="29" t="s">
        <v>34</v>
      </c>
      <c r="R89" s="344" t="s">
        <v>120</v>
      </c>
    </row>
    <row r="90" spans="1:18" s="185" customFormat="1" hidden="1" x14ac:dyDescent="0.2">
      <c r="A90" s="173"/>
      <c r="B90" s="173"/>
      <c r="C90" s="152"/>
      <c r="D90" s="158" t="s">
        <v>35</v>
      </c>
      <c r="E90" s="202"/>
      <c r="G90" s="44"/>
      <c r="H90" s="234"/>
      <c r="K90" s="197"/>
      <c r="M90" s="173"/>
      <c r="N90" s="173"/>
      <c r="Q90" s="158" t="s">
        <v>35</v>
      </c>
      <c r="R90" s="345" t="s">
        <v>112</v>
      </c>
    </row>
    <row r="91" spans="1:18" s="185" customFormat="1" hidden="1" x14ac:dyDescent="0.2">
      <c r="A91" s="173"/>
      <c r="B91" s="173"/>
      <c r="C91" s="152"/>
      <c r="D91" s="28" t="s">
        <v>33</v>
      </c>
      <c r="E91" s="245"/>
      <c r="G91" s="45"/>
      <c r="H91" s="234"/>
      <c r="K91" s="223"/>
      <c r="M91" s="173"/>
      <c r="N91" s="173"/>
      <c r="Q91" s="28" t="s">
        <v>33</v>
      </c>
      <c r="R91" s="337">
        <v>665.37</v>
      </c>
    </row>
    <row r="92" spans="1:18" s="185" customFormat="1" hidden="1" x14ac:dyDescent="0.2">
      <c r="A92" s="173"/>
      <c r="B92" s="173"/>
      <c r="C92" s="152"/>
      <c r="D92" s="154" t="s">
        <v>30</v>
      </c>
      <c r="E92" s="245"/>
      <c r="G92" s="45"/>
      <c r="H92" s="234"/>
      <c r="K92" s="223"/>
      <c r="M92" s="173"/>
      <c r="N92" s="173"/>
      <c r="Q92" s="154" t="s">
        <v>30</v>
      </c>
      <c r="R92" s="336"/>
    </row>
    <row r="93" spans="1:18" s="185" customFormat="1" hidden="1" x14ac:dyDescent="0.2">
      <c r="A93" s="173"/>
      <c r="B93" s="173"/>
      <c r="C93" s="152"/>
      <c r="D93" s="26" t="s">
        <v>32</v>
      </c>
      <c r="E93" s="245"/>
      <c r="G93" s="173"/>
      <c r="H93" s="234"/>
      <c r="K93" s="189"/>
      <c r="M93" s="173"/>
      <c r="N93" s="173"/>
      <c r="Q93" s="26" t="s">
        <v>32</v>
      </c>
      <c r="R93" s="336">
        <v>291</v>
      </c>
    </row>
    <row r="94" spans="1:18" x14ac:dyDescent="0.2">
      <c r="A94" s="46"/>
      <c r="B94" s="46"/>
      <c r="G94" s="46"/>
      <c r="H94" s="46"/>
      <c r="I94" s="47"/>
      <c r="J94" s="46"/>
      <c r="K94" s="46"/>
      <c r="L94" s="46"/>
      <c r="M94" s="46"/>
      <c r="N94" s="46"/>
      <c r="O94" s="46"/>
      <c r="P94" s="46"/>
      <c r="Q94" s="46"/>
      <c r="R94" s="48"/>
    </row>
    <row r="95" spans="1:18" x14ac:dyDescent="0.2">
      <c r="A95" s="46"/>
      <c r="B95" s="46"/>
      <c r="G95" s="46"/>
      <c r="H95" s="46"/>
      <c r="I95" s="47"/>
      <c r="J95" s="46"/>
      <c r="K95" s="46"/>
      <c r="L95" s="46"/>
      <c r="M95" s="46"/>
      <c r="N95" s="46"/>
      <c r="O95" s="46"/>
      <c r="P95" s="46"/>
      <c r="Q95" s="46"/>
      <c r="R95" s="48"/>
    </row>
    <row r="96" spans="1:18" x14ac:dyDescent="0.2">
      <c r="A96" s="46"/>
      <c r="B96" s="46"/>
      <c r="G96" s="46"/>
      <c r="H96" s="46"/>
      <c r="I96" s="47"/>
      <c r="J96" s="46"/>
      <c r="K96" s="46"/>
      <c r="L96" s="46"/>
      <c r="M96" s="46"/>
      <c r="N96" s="46"/>
      <c r="O96" s="46"/>
      <c r="P96" s="46"/>
      <c r="Q96" s="46"/>
      <c r="R96" s="48"/>
    </row>
    <row r="97" spans="1:18" x14ac:dyDescent="0.2">
      <c r="A97" s="46"/>
      <c r="B97" s="46"/>
      <c r="G97" s="46"/>
      <c r="H97" s="46"/>
      <c r="I97" s="47"/>
      <c r="J97" s="46"/>
      <c r="K97" s="46"/>
      <c r="L97" s="46"/>
      <c r="M97" s="46"/>
      <c r="N97" s="46"/>
      <c r="O97" s="46"/>
      <c r="P97" s="46"/>
      <c r="Q97" s="46"/>
      <c r="R97" s="48"/>
    </row>
    <row r="98" spans="1:18" x14ac:dyDescent="0.2">
      <c r="A98" s="46"/>
      <c r="B98" s="46"/>
      <c r="G98" s="46"/>
      <c r="H98" s="46"/>
      <c r="I98" s="47"/>
      <c r="J98" s="46"/>
      <c r="K98" s="46"/>
      <c r="L98" s="46"/>
      <c r="M98" s="46"/>
      <c r="N98" s="46"/>
      <c r="O98" s="46"/>
      <c r="P98" s="46"/>
      <c r="Q98" s="46"/>
      <c r="R98" s="48"/>
    </row>
    <row r="99" spans="1:18" ht="18" x14ac:dyDescent="0.2">
      <c r="A99" s="37" t="s">
        <v>25</v>
      </c>
      <c r="B99" s="38"/>
      <c r="C99" s="38"/>
      <c r="D99" s="39"/>
      <c r="E99" s="38"/>
      <c r="F99" s="5"/>
      <c r="G99" s="5"/>
      <c r="H99" s="5"/>
      <c r="I99" s="40"/>
      <c r="J99" s="5"/>
      <c r="K99" s="5"/>
      <c r="L99" s="5"/>
      <c r="M99" s="5"/>
      <c r="N99" s="5"/>
      <c r="O99" s="5"/>
      <c r="P99" s="5"/>
      <c r="Q99" s="5"/>
      <c r="R99" s="14"/>
    </row>
    <row r="100" spans="1:18" ht="31.5" customHeight="1" x14ac:dyDescent="0.2">
      <c r="B100" s="388"/>
      <c r="C100" s="388"/>
      <c r="D100" s="388"/>
      <c r="E100" s="388"/>
      <c r="F100" s="5"/>
      <c r="G100" s="5"/>
      <c r="H100" s="5"/>
      <c r="I100" s="40"/>
      <c r="J100" s="5"/>
      <c r="K100" s="5"/>
      <c r="L100" s="5"/>
      <c r="M100" s="5"/>
      <c r="N100" s="5"/>
      <c r="O100" s="5"/>
      <c r="P100" s="5"/>
      <c r="Q100" s="5"/>
      <c r="R100" s="14"/>
    </row>
    <row r="101" spans="1:18" ht="26.25" customHeight="1" x14ac:dyDescent="0.2">
      <c r="A101" s="147" t="s">
        <v>42</v>
      </c>
      <c r="B101" s="15"/>
      <c r="C101" s="382" t="s">
        <v>43</v>
      </c>
      <c r="D101" s="383"/>
      <c r="E101" s="384"/>
      <c r="F101" s="5"/>
      <c r="G101" s="5"/>
      <c r="H101" s="5"/>
      <c r="I101" s="374" t="s">
        <v>39</v>
      </c>
      <c r="J101" s="375"/>
      <c r="L101" s="5"/>
      <c r="M101" s="5"/>
      <c r="N101" s="5"/>
      <c r="O101" s="5"/>
      <c r="P101" s="5"/>
    </row>
    <row r="102" spans="1:18" ht="12.6" customHeight="1" x14ac:dyDescent="0.2">
      <c r="A102" s="17"/>
      <c r="B102" s="17"/>
      <c r="C102" s="144">
        <v>1</v>
      </c>
      <c r="D102" s="158" t="s">
        <v>35</v>
      </c>
      <c r="E102" s="133">
        <v>0.97</v>
      </c>
      <c r="F102" s="5"/>
      <c r="G102" s="5"/>
      <c r="H102" s="5"/>
      <c r="I102" s="158" t="s">
        <v>35</v>
      </c>
      <c r="J102" s="138">
        <v>64</v>
      </c>
      <c r="L102" s="5"/>
      <c r="M102" s="5"/>
      <c r="N102" s="5"/>
      <c r="O102" s="5"/>
      <c r="P102" s="5"/>
    </row>
    <row r="103" spans="1:18" ht="12.6" customHeight="1" x14ac:dyDescent="0.2">
      <c r="A103" s="17"/>
      <c r="B103" s="17"/>
      <c r="C103" s="144">
        <v>2</v>
      </c>
      <c r="D103" s="27" t="s">
        <v>27</v>
      </c>
      <c r="E103" s="64">
        <v>0.95</v>
      </c>
      <c r="F103" s="5"/>
      <c r="G103" s="5"/>
      <c r="H103" s="5"/>
      <c r="I103" s="27" t="s">
        <v>27</v>
      </c>
      <c r="J103" s="120">
        <v>242</v>
      </c>
      <c r="L103" s="5"/>
      <c r="M103" s="5"/>
      <c r="N103" s="5"/>
      <c r="O103" s="5"/>
      <c r="P103" s="5"/>
    </row>
    <row r="104" spans="1:18" ht="12.6" customHeight="1" x14ac:dyDescent="0.2">
      <c r="A104" s="17"/>
      <c r="B104" s="17"/>
      <c r="C104" s="144">
        <v>2</v>
      </c>
      <c r="D104" s="29" t="s">
        <v>34</v>
      </c>
      <c r="E104" s="133">
        <v>0.95</v>
      </c>
      <c r="F104" s="5"/>
      <c r="G104" s="5"/>
      <c r="H104" s="5"/>
      <c r="I104" s="29" t="s">
        <v>34</v>
      </c>
      <c r="J104" s="134">
        <v>731</v>
      </c>
      <c r="L104" s="5"/>
      <c r="M104" s="5"/>
      <c r="N104" s="5"/>
      <c r="O104" s="5"/>
      <c r="P104" s="5"/>
    </row>
    <row r="105" spans="1:18" ht="12.6" customHeight="1" x14ac:dyDescent="0.2">
      <c r="A105" s="17"/>
      <c r="B105" s="17"/>
      <c r="C105" s="144">
        <v>4</v>
      </c>
      <c r="D105" s="24" t="s">
        <v>28</v>
      </c>
      <c r="E105" s="136">
        <v>0.93700000000000006</v>
      </c>
      <c r="F105" s="5"/>
      <c r="G105" s="5"/>
      <c r="H105" s="5"/>
      <c r="I105" s="26" t="s">
        <v>32</v>
      </c>
      <c r="J105" s="120">
        <v>697</v>
      </c>
      <c r="L105" s="5"/>
      <c r="M105" s="5"/>
      <c r="N105" s="5"/>
      <c r="O105" s="5"/>
      <c r="P105" s="5"/>
    </row>
    <row r="106" spans="1:18" ht="12.6" customHeight="1" x14ac:dyDescent="0.2">
      <c r="A106" s="17"/>
      <c r="B106" s="17"/>
      <c r="C106" s="144">
        <v>4</v>
      </c>
      <c r="D106" s="26" t="s">
        <v>32</v>
      </c>
      <c r="E106" s="64">
        <v>0.94</v>
      </c>
      <c r="F106" s="5"/>
      <c r="G106" s="5"/>
      <c r="H106" s="5"/>
      <c r="I106" s="24" t="s">
        <v>28</v>
      </c>
      <c r="J106" s="135">
        <v>1164</v>
      </c>
      <c r="L106" s="5"/>
      <c r="M106" s="5"/>
      <c r="N106" s="5"/>
      <c r="O106" s="5"/>
      <c r="P106" s="5"/>
    </row>
    <row r="107" spans="1:18" ht="12.6" customHeight="1" x14ac:dyDescent="0.2">
      <c r="A107" s="17"/>
      <c r="B107" s="17"/>
      <c r="C107" s="144">
        <v>6</v>
      </c>
      <c r="D107" s="25" t="s">
        <v>26</v>
      </c>
      <c r="E107" s="132">
        <v>0.89</v>
      </c>
      <c r="F107" s="5"/>
      <c r="G107" s="5"/>
      <c r="H107" s="5"/>
      <c r="I107" s="19" t="s">
        <v>31</v>
      </c>
      <c r="J107" s="120">
        <v>583</v>
      </c>
      <c r="L107" s="5"/>
      <c r="M107" s="5"/>
      <c r="N107" s="5"/>
      <c r="O107" s="5"/>
      <c r="P107" s="5"/>
    </row>
    <row r="108" spans="1:18" ht="12.6" customHeight="1" x14ac:dyDescent="0.2">
      <c r="A108" s="17"/>
      <c r="B108" s="17"/>
      <c r="C108" s="144">
        <v>6</v>
      </c>
      <c r="D108" s="19" t="s">
        <v>31</v>
      </c>
      <c r="E108" s="133">
        <v>0.89100000000000001</v>
      </c>
      <c r="F108" s="5"/>
      <c r="G108" s="5"/>
      <c r="H108" s="5"/>
      <c r="I108" s="25" t="s">
        <v>26</v>
      </c>
      <c r="J108" s="126">
        <v>254</v>
      </c>
      <c r="L108" s="5"/>
      <c r="M108" s="5"/>
      <c r="N108" s="5"/>
      <c r="O108" s="5"/>
      <c r="P108" s="5"/>
    </row>
    <row r="109" spans="1:18" ht="12.6" customHeight="1" x14ac:dyDescent="0.2">
      <c r="A109" s="17"/>
      <c r="B109" s="17"/>
      <c r="C109" s="144">
        <v>8</v>
      </c>
      <c r="D109" s="154" t="s">
        <v>30</v>
      </c>
      <c r="E109" s="64">
        <v>0.86599999999999999</v>
      </c>
      <c r="F109" s="5"/>
      <c r="G109" s="5"/>
      <c r="H109" s="5"/>
      <c r="I109" s="154" t="s">
        <v>30</v>
      </c>
      <c r="J109" s="7">
        <v>2790</v>
      </c>
      <c r="L109" s="5"/>
      <c r="M109" s="5"/>
      <c r="N109" s="5"/>
      <c r="O109" s="5"/>
      <c r="P109" s="5"/>
    </row>
    <row r="110" spans="1:18" ht="12.6" customHeight="1" x14ac:dyDescent="0.2">
      <c r="A110" s="17"/>
      <c r="B110" s="17"/>
      <c r="C110" s="144">
        <v>9</v>
      </c>
      <c r="D110" s="22" t="s">
        <v>29</v>
      </c>
      <c r="E110" s="64">
        <v>0.84</v>
      </c>
      <c r="F110" s="5"/>
      <c r="G110" s="5"/>
      <c r="H110" s="5"/>
      <c r="I110" s="22" t="s">
        <v>29</v>
      </c>
      <c r="J110" s="120">
        <v>821</v>
      </c>
      <c r="L110" s="5"/>
      <c r="M110" s="5"/>
      <c r="N110" s="5"/>
      <c r="O110" s="5"/>
      <c r="P110" s="5"/>
    </row>
    <row r="111" spans="1:18" ht="12.6" customHeight="1" x14ac:dyDescent="0.2">
      <c r="A111" s="17"/>
      <c r="B111" s="17"/>
      <c r="C111" s="144">
        <v>10</v>
      </c>
      <c r="D111" s="28" t="s">
        <v>33</v>
      </c>
      <c r="E111" s="64">
        <v>0.67</v>
      </c>
      <c r="F111" s="5"/>
      <c r="G111" s="5"/>
      <c r="H111" s="5"/>
      <c r="I111" s="28" t="s">
        <v>33</v>
      </c>
      <c r="J111" s="137">
        <v>1110</v>
      </c>
      <c r="L111" s="5"/>
      <c r="M111" s="5"/>
      <c r="N111" s="5"/>
      <c r="O111" s="5"/>
      <c r="P111" s="5"/>
    </row>
    <row r="112" spans="1:18" ht="18" x14ac:dyDescent="0.2">
      <c r="A112" s="37"/>
      <c r="B112" s="38"/>
      <c r="C112" s="38"/>
      <c r="D112" s="39"/>
      <c r="E112" s="38"/>
      <c r="F112" s="5"/>
      <c r="G112" s="5"/>
      <c r="H112" s="5"/>
      <c r="L112" s="5"/>
      <c r="M112" s="5"/>
      <c r="N112" s="5"/>
      <c r="O112" s="5"/>
      <c r="P112" s="5"/>
      <c r="Q112" s="5"/>
      <c r="R112" s="14"/>
    </row>
    <row r="113" spans="1:18" ht="18" x14ac:dyDescent="0.2">
      <c r="A113" s="37"/>
      <c r="B113" s="38"/>
      <c r="C113" s="38"/>
      <c r="D113" s="39"/>
      <c r="E113" s="38"/>
      <c r="F113" s="5"/>
      <c r="G113" s="5"/>
      <c r="H113" s="5"/>
      <c r="L113" s="5"/>
      <c r="M113" s="5"/>
      <c r="N113" s="5"/>
      <c r="O113" s="5"/>
      <c r="P113" s="5"/>
      <c r="Q113" s="5"/>
      <c r="R113" s="14"/>
    </row>
    <row r="114" spans="1:18" ht="23.25" customHeight="1" x14ac:dyDescent="0.2">
      <c r="A114" s="15" t="s">
        <v>13</v>
      </c>
      <c r="B114" s="371" t="s">
        <v>14</v>
      </c>
      <c r="C114" s="371"/>
      <c r="D114" s="371"/>
      <c r="E114" s="371"/>
      <c r="F114" s="371"/>
      <c r="G114" s="371"/>
      <c r="H114" s="40"/>
      <c r="L114" s="40"/>
      <c r="M114" s="40"/>
      <c r="N114" s="40"/>
      <c r="O114" s="40"/>
      <c r="P114" s="40"/>
      <c r="Q114" s="40"/>
      <c r="R114" s="14"/>
    </row>
    <row r="115" spans="1:18" ht="11.25" customHeight="1" x14ac:dyDescent="0.2">
      <c r="A115" s="15"/>
      <c r="B115" s="142"/>
      <c r="C115" s="142"/>
      <c r="D115" s="142"/>
      <c r="E115" s="142"/>
      <c r="F115" s="40"/>
      <c r="G115" s="143"/>
      <c r="H115" s="40"/>
      <c r="L115" s="40"/>
      <c r="M115" s="40"/>
      <c r="N115" s="40"/>
      <c r="O115" s="40"/>
      <c r="P115" s="40"/>
      <c r="Q115" s="40"/>
      <c r="R115" s="14"/>
    </row>
    <row r="116" spans="1:18" ht="24" customHeight="1" x14ac:dyDescent="0.2">
      <c r="A116" s="49"/>
      <c r="B116" s="15"/>
      <c r="C116" s="362" t="s">
        <v>89</v>
      </c>
      <c r="D116" s="363"/>
      <c r="E116" s="364"/>
      <c r="F116" s="50"/>
      <c r="G116" s="15"/>
      <c r="H116" s="362" t="s">
        <v>90</v>
      </c>
      <c r="I116" s="365"/>
      <c r="J116" s="356"/>
      <c r="K116" s="224"/>
      <c r="L116" s="50"/>
      <c r="M116" s="357" t="s">
        <v>91</v>
      </c>
      <c r="N116" s="358"/>
      <c r="O116" s="359"/>
      <c r="P116" s="149"/>
      <c r="Q116" s="149"/>
      <c r="R116" s="149"/>
    </row>
    <row r="117" spans="1:18" x14ac:dyDescent="0.2">
      <c r="A117" s="17"/>
      <c r="B117" s="17"/>
      <c r="C117" s="144">
        <v>1</v>
      </c>
      <c r="D117" s="25" t="s">
        <v>26</v>
      </c>
      <c r="E117" s="133">
        <v>1</v>
      </c>
      <c r="F117" s="17"/>
      <c r="G117" s="17"/>
      <c r="H117" s="144">
        <v>1</v>
      </c>
      <c r="I117" s="158" t="s">
        <v>35</v>
      </c>
      <c r="J117" s="64">
        <v>0.97</v>
      </c>
      <c r="K117" s="225"/>
      <c r="L117" s="17"/>
      <c r="M117" s="144">
        <v>1</v>
      </c>
      <c r="N117" s="158" t="s">
        <v>35</v>
      </c>
      <c r="O117" s="133">
        <v>1</v>
      </c>
    </row>
    <row r="118" spans="1:18" x14ac:dyDescent="0.2">
      <c r="A118" s="17"/>
      <c r="B118" s="17"/>
      <c r="C118" s="144">
        <v>1</v>
      </c>
      <c r="D118" s="22" t="s">
        <v>29</v>
      </c>
      <c r="E118" s="132">
        <v>1</v>
      </c>
      <c r="F118" s="17"/>
      <c r="G118" s="17"/>
      <c r="H118" s="144">
        <v>2</v>
      </c>
      <c r="I118" s="25" t="s">
        <v>26</v>
      </c>
      <c r="J118" s="136">
        <v>0.96</v>
      </c>
      <c r="K118" s="213"/>
      <c r="L118" s="17"/>
      <c r="M118" s="144">
        <v>2</v>
      </c>
      <c r="N118" s="27" t="s">
        <v>27</v>
      </c>
      <c r="O118" s="133">
        <v>0.93</v>
      </c>
    </row>
    <row r="119" spans="1:18" x14ac:dyDescent="0.2">
      <c r="A119" s="17"/>
      <c r="B119" s="17"/>
      <c r="C119" s="144">
        <v>1</v>
      </c>
      <c r="D119" s="28" t="s">
        <v>33</v>
      </c>
      <c r="E119" s="133">
        <v>1</v>
      </c>
      <c r="F119" s="17"/>
      <c r="G119" s="17"/>
      <c r="H119" s="144">
        <v>3</v>
      </c>
      <c r="I119" s="27" t="s">
        <v>27</v>
      </c>
      <c r="J119" s="132">
        <v>0.94</v>
      </c>
      <c r="K119" s="226"/>
      <c r="L119" s="17"/>
      <c r="M119" s="144">
        <v>2</v>
      </c>
      <c r="N119" s="154" t="s">
        <v>30</v>
      </c>
      <c r="O119" s="64">
        <v>0.93</v>
      </c>
    </row>
    <row r="120" spans="1:18" x14ac:dyDescent="0.2">
      <c r="A120" s="17"/>
      <c r="B120" s="17"/>
      <c r="C120" s="144">
        <v>1</v>
      </c>
      <c r="D120" s="26" t="s">
        <v>32</v>
      </c>
      <c r="E120" s="64">
        <v>1</v>
      </c>
      <c r="F120" s="17"/>
      <c r="G120" s="17"/>
      <c r="H120" s="144">
        <v>4</v>
      </c>
      <c r="I120" s="154" t="s">
        <v>30</v>
      </c>
      <c r="J120" s="133">
        <v>0.87</v>
      </c>
      <c r="K120" s="151"/>
      <c r="L120" s="17"/>
      <c r="M120" s="144">
        <v>4</v>
      </c>
      <c r="N120" s="25" t="s">
        <v>26</v>
      </c>
      <c r="O120" s="132">
        <v>0.92</v>
      </c>
    </row>
    <row r="121" spans="1:18" x14ac:dyDescent="0.2">
      <c r="A121" s="17"/>
      <c r="B121" s="17"/>
      <c r="C121" s="144">
        <v>2</v>
      </c>
      <c r="D121" s="27" t="s">
        <v>27</v>
      </c>
      <c r="E121" s="136">
        <v>0.9</v>
      </c>
      <c r="F121" s="17"/>
      <c r="G121" s="17"/>
      <c r="H121" s="144">
        <v>5</v>
      </c>
      <c r="I121" s="22" t="s">
        <v>29</v>
      </c>
      <c r="J121" s="64">
        <v>0.84</v>
      </c>
      <c r="K121" s="151"/>
      <c r="L121" s="17"/>
      <c r="M121" s="144">
        <v>4</v>
      </c>
      <c r="N121" s="24" t="s">
        <v>28</v>
      </c>
      <c r="O121" s="64">
        <v>0.92</v>
      </c>
    </row>
    <row r="122" spans="1:18" x14ac:dyDescent="0.2">
      <c r="A122" s="17"/>
      <c r="B122" s="17"/>
      <c r="C122" s="144">
        <v>6</v>
      </c>
      <c r="D122" s="154" t="s">
        <v>30</v>
      </c>
      <c r="E122" s="64">
        <v>0.86</v>
      </c>
      <c r="F122" s="17"/>
      <c r="G122" s="17"/>
      <c r="H122" s="144">
        <v>6</v>
      </c>
      <c r="I122" s="24" t="s">
        <v>28</v>
      </c>
      <c r="J122" s="64">
        <v>0.81599999999999995</v>
      </c>
      <c r="K122" s="225"/>
      <c r="L122" s="17"/>
      <c r="M122" s="144">
        <v>6</v>
      </c>
      <c r="N122" s="22" t="s">
        <v>29</v>
      </c>
      <c r="O122" s="64">
        <v>0.91</v>
      </c>
    </row>
    <row r="123" spans="1:18" x14ac:dyDescent="0.2">
      <c r="A123" s="17"/>
      <c r="B123" s="17"/>
      <c r="C123" s="144">
        <v>7</v>
      </c>
      <c r="D123" s="24" t="s">
        <v>28</v>
      </c>
      <c r="E123" s="64">
        <v>0.8</v>
      </c>
      <c r="F123" s="17"/>
      <c r="G123" s="17"/>
      <c r="H123" s="144">
        <v>7</v>
      </c>
      <c r="I123" s="26" t="s">
        <v>32</v>
      </c>
      <c r="J123" s="64">
        <v>0.8</v>
      </c>
      <c r="K123" s="151"/>
      <c r="L123" s="17"/>
      <c r="M123" s="144">
        <v>6</v>
      </c>
      <c r="N123" s="26" t="s">
        <v>32</v>
      </c>
      <c r="O123" s="64">
        <v>0.91</v>
      </c>
    </row>
    <row r="124" spans="1:18" x14ac:dyDescent="0.2">
      <c r="A124" s="17"/>
      <c r="B124" s="17"/>
      <c r="C124" s="144">
        <v>8</v>
      </c>
      <c r="D124" s="29" t="s">
        <v>34</v>
      </c>
      <c r="E124" s="64">
        <v>0.75</v>
      </c>
      <c r="F124" s="17"/>
      <c r="G124" s="17"/>
      <c r="H124" s="144">
        <v>8</v>
      </c>
      <c r="I124" s="29" t="s">
        <v>34</v>
      </c>
      <c r="J124" s="136">
        <v>0.73</v>
      </c>
      <c r="K124" s="151"/>
      <c r="L124" s="17"/>
      <c r="M124" s="144">
        <v>8</v>
      </c>
      <c r="N124" s="19" t="s">
        <v>31</v>
      </c>
      <c r="O124" s="136">
        <v>0.85</v>
      </c>
    </row>
    <row r="125" spans="1:18" x14ac:dyDescent="0.2">
      <c r="A125" s="17"/>
      <c r="B125" s="17"/>
      <c r="C125" s="144">
        <v>9</v>
      </c>
      <c r="D125" s="19" t="s">
        <v>31</v>
      </c>
      <c r="E125" s="136">
        <v>0</v>
      </c>
      <c r="F125" s="15"/>
      <c r="G125" s="17"/>
      <c r="H125" s="144">
        <v>9</v>
      </c>
      <c r="I125" s="19" t="s">
        <v>31</v>
      </c>
      <c r="J125" s="133">
        <v>0.67</v>
      </c>
      <c r="K125" s="213"/>
      <c r="L125" s="17"/>
      <c r="M125" s="144">
        <v>9</v>
      </c>
      <c r="N125" s="29" t="s">
        <v>34</v>
      </c>
      <c r="O125" s="64">
        <v>0.82</v>
      </c>
    </row>
    <row r="126" spans="1:18" x14ac:dyDescent="0.2">
      <c r="A126" s="17"/>
      <c r="B126" s="17"/>
      <c r="C126" s="144">
        <v>9</v>
      </c>
      <c r="D126" s="158" t="s">
        <v>35</v>
      </c>
      <c r="E126" s="64">
        <v>0</v>
      </c>
      <c r="F126" s="15"/>
      <c r="G126" s="17"/>
      <c r="H126" s="144">
        <v>10</v>
      </c>
      <c r="I126" s="28" t="s">
        <v>33</v>
      </c>
      <c r="J126" s="64">
        <v>0.64</v>
      </c>
      <c r="K126" s="151"/>
      <c r="L126" s="17"/>
      <c r="M126" s="144">
        <v>10</v>
      </c>
      <c r="N126" s="28" t="s">
        <v>33</v>
      </c>
      <c r="O126" s="136">
        <v>0.73</v>
      </c>
    </row>
    <row r="127" spans="1:18" x14ac:dyDescent="0.2">
      <c r="A127" s="51"/>
      <c r="B127" s="51"/>
      <c r="F127" s="35"/>
      <c r="G127" s="51"/>
      <c r="H127" s="35"/>
      <c r="I127" s="52"/>
      <c r="J127" s="53"/>
      <c r="K127" s="53"/>
      <c r="L127" s="51"/>
      <c r="M127" s="51"/>
      <c r="N127" s="51"/>
      <c r="O127" s="51"/>
      <c r="P127" s="51"/>
      <c r="Q127" s="35"/>
      <c r="R127" s="52"/>
    </row>
    <row r="128" spans="1:18" x14ac:dyDescent="0.2">
      <c r="A128" s="51"/>
      <c r="B128" s="51"/>
      <c r="F128" s="35"/>
      <c r="G128" s="51"/>
      <c r="H128" s="35"/>
      <c r="I128" s="52"/>
      <c r="J128" s="53"/>
      <c r="K128" s="53"/>
      <c r="L128" s="51"/>
      <c r="M128" s="51"/>
      <c r="N128" s="51"/>
      <c r="O128" s="51"/>
      <c r="P128" s="51"/>
      <c r="Q128" s="35"/>
      <c r="R128" s="52"/>
    </row>
    <row r="129" spans="1:18" x14ac:dyDescent="0.2">
      <c r="A129" s="51"/>
      <c r="B129" s="51"/>
      <c r="F129" s="35"/>
      <c r="G129" s="51"/>
      <c r="H129" s="35"/>
      <c r="I129" s="52"/>
      <c r="J129" s="53"/>
      <c r="K129" s="53"/>
      <c r="L129" s="51"/>
      <c r="M129" s="51"/>
      <c r="N129" s="51"/>
      <c r="O129" s="51"/>
      <c r="P129" s="51"/>
      <c r="Q129" s="35"/>
      <c r="R129" s="52"/>
    </row>
    <row r="130" spans="1:18" x14ac:dyDescent="0.2">
      <c r="D130" s="32"/>
      <c r="F130" s="1"/>
      <c r="I130" s="32"/>
      <c r="Q130" s="55"/>
      <c r="R130" s="21"/>
    </row>
    <row r="131" spans="1:18" ht="12.75" customHeight="1" x14ac:dyDescent="0.2">
      <c r="D131" s="32"/>
      <c r="F131" s="1"/>
      <c r="I131" s="32"/>
      <c r="Q131" s="55"/>
      <c r="R131" s="21"/>
    </row>
    <row r="132" spans="1:18" ht="26.25" customHeight="1" x14ac:dyDescent="0.2">
      <c r="A132" s="6" t="s">
        <v>12</v>
      </c>
      <c r="B132" s="15"/>
      <c r="C132" s="362" t="s">
        <v>41</v>
      </c>
      <c r="D132" s="363"/>
      <c r="E132" s="364"/>
      <c r="F132" s="366"/>
      <c r="G132" s="367"/>
      <c r="H132" s="368"/>
      <c r="I132" s="368"/>
      <c r="Q132" s="55"/>
      <c r="R132" s="21"/>
    </row>
    <row r="133" spans="1:18" ht="12.75" customHeight="1" x14ac:dyDescent="0.2">
      <c r="B133" s="17"/>
      <c r="C133" s="18">
        <v>1</v>
      </c>
      <c r="D133" s="31" t="s">
        <v>35</v>
      </c>
      <c r="E133" s="23">
        <v>0.93</v>
      </c>
      <c r="F133" s="1"/>
      <c r="I133" s="32"/>
      <c r="Q133" s="55"/>
      <c r="R133" s="21"/>
    </row>
    <row r="134" spans="1:18" ht="12.75" customHeight="1" x14ac:dyDescent="0.2">
      <c r="B134" s="17"/>
      <c r="C134" s="18">
        <v>2</v>
      </c>
      <c r="D134" s="27" t="s">
        <v>27</v>
      </c>
      <c r="E134" s="23">
        <v>0.91</v>
      </c>
      <c r="F134" s="1"/>
      <c r="I134" s="32"/>
      <c r="Q134" s="55"/>
      <c r="R134" s="21"/>
    </row>
    <row r="135" spans="1:18" ht="12.75" customHeight="1" x14ac:dyDescent="0.2">
      <c r="B135" s="17"/>
      <c r="C135" s="18">
        <v>3</v>
      </c>
      <c r="D135" s="29" t="s">
        <v>34</v>
      </c>
      <c r="E135" s="23">
        <v>0.9</v>
      </c>
      <c r="F135" s="65"/>
      <c r="I135" s="32"/>
      <c r="Q135" s="55"/>
      <c r="R135" s="21"/>
    </row>
    <row r="136" spans="1:18" ht="12.75" customHeight="1" x14ac:dyDescent="0.2">
      <c r="B136" s="17"/>
      <c r="C136" s="18">
        <v>4</v>
      </c>
      <c r="D136" s="26" t="s">
        <v>32</v>
      </c>
      <c r="E136" s="23">
        <v>0.88</v>
      </c>
      <c r="F136" s="1"/>
      <c r="I136" s="32"/>
      <c r="Q136" s="55"/>
      <c r="R136" s="21"/>
    </row>
    <row r="137" spans="1:18" ht="12.75" customHeight="1" x14ac:dyDescent="0.2">
      <c r="B137" s="17"/>
      <c r="C137" s="18">
        <v>5</v>
      </c>
      <c r="D137" s="22" t="s">
        <v>29</v>
      </c>
      <c r="E137" s="23">
        <v>0.84</v>
      </c>
      <c r="F137" s="1"/>
      <c r="I137" s="32"/>
      <c r="Q137" s="55"/>
      <c r="R137" s="21"/>
    </row>
    <row r="138" spans="1:18" ht="12.75" customHeight="1" x14ac:dyDescent="0.2">
      <c r="B138" s="17"/>
      <c r="C138" s="18">
        <v>6</v>
      </c>
      <c r="D138" s="25" t="s">
        <v>26</v>
      </c>
      <c r="E138" s="23">
        <v>0.83</v>
      </c>
      <c r="F138" s="1"/>
      <c r="I138" s="32"/>
      <c r="Q138" s="55"/>
      <c r="R138" s="21"/>
    </row>
    <row r="139" spans="1:18" ht="12.75" customHeight="1" x14ac:dyDescent="0.2">
      <c r="B139" s="17"/>
      <c r="C139" s="18">
        <v>7</v>
      </c>
      <c r="D139" s="28" t="s">
        <v>33</v>
      </c>
      <c r="E139" s="23">
        <v>0.75</v>
      </c>
      <c r="F139" s="65"/>
      <c r="I139" s="32"/>
      <c r="Q139" s="55"/>
      <c r="R139" s="21"/>
    </row>
    <row r="140" spans="1:18" x14ac:dyDescent="0.2">
      <c r="B140" s="17"/>
      <c r="C140" s="18">
        <v>8</v>
      </c>
      <c r="D140" s="30" t="s">
        <v>30</v>
      </c>
      <c r="E140" s="23">
        <v>0.69</v>
      </c>
      <c r="F140" s="65"/>
      <c r="I140" s="32"/>
      <c r="Q140" s="55"/>
      <c r="R140" s="21"/>
    </row>
    <row r="141" spans="1:18" x14ac:dyDescent="0.2">
      <c r="B141" s="17"/>
      <c r="C141" s="18">
        <v>9</v>
      </c>
      <c r="D141" s="19" t="s">
        <v>31</v>
      </c>
      <c r="E141" s="23" t="s">
        <v>133</v>
      </c>
      <c r="F141" s="1"/>
      <c r="I141" s="32"/>
      <c r="Q141" s="55"/>
      <c r="R141" s="21"/>
    </row>
    <row r="142" spans="1:18" x14ac:dyDescent="0.2">
      <c r="B142" s="17"/>
      <c r="C142" s="18">
        <v>9</v>
      </c>
      <c r="D142" s="24" t="s">
        <v>28</v>
      </c>
      <c r="E142" s="23" t="s">
        <v>133</v>
      </c>
      <c r="F142" s="1"/>
      <c r="I142" s="32"/>
      <c r="Q142" s="55"/>
      <c r="R142" s="21"/>
    </row>
    <row r="143" spans="1:18" x14ac:dyDescent="0.2">
      <c r="B143" s="17"/>
      <c r="D143" s="6" t="s">
        <v>132</v>
      </c>
      <c r="I143" s="32"/>
      <c r="Q143" s="55"/>
      <c r="R143" s="21"/>
    </row>
    <row r="144" spans="1:18" ht="12" customHeight="1" x14ac:dyDescent="0.2">
      <c r="F144" s="1"/>
      <c r="I144" s="32"/>
      <c r="Q144" s="55"/>
      <c r="R144" s="21"/>
    </row>
    <row r="145" spans="1:18" ht="18" x14ac:dyDescent="0.2">
      <c r="A145" s="37" t="s">
        <v>3</v>
      </c>
      <c r="B145" s="38"/>
      <c r="C145" s="38"/>
      <c r="D145" s="39"/>
      <c r="E145" s="63" t="s">
        <v>44</v>
      </c>
      <c r="F145" s="5"/>
      <c r="G145" s="5"/>
      <c r="H145" s="5"/>
      <c r="I145" s="40"/>
      <c r="J145" s="5"/>
      <c r="K145" s="5"/>
      <c r="L145" s="5"/>
      <c r="M145" s="5"/>
      <c r="N145" s="5"/>
      <c r="O145" s="5"/>
      <c r="P145" s="5"/>
      <c r="Q145" s="5"/>
      <c r="R145" s="14"/>
    </row>
    <row r="146" spans="1:18" x14ac:dyDescent="0.2">
      <c r="A146" s="46"/>
      <c r="B146" s="46"/>
      <c r="F146" s="46"/>
      <c r="G146" s="46"/>
      <c r="L146" s="46"/>
    </row>
    <row r="147" spans="1:18" x14ac:dyDescent="0.2">
      <c r="A147" s="46"/>
      <c r="B147" s="46"/>
      <c r="F147" s="46"/>
      <c r="G147" s="46"/>
      <c r="L147" s="46"/>
    </row>
    <row r="148" spans="1:18" x14ac:dyDescent="0.2">
      <c r="A148" s="46"/>
      <c r="B148" s="46"/>
      <c r="F148" s="46"/>
      <c r="G148" s="46"/>
      <c r="L148" s="46"/>
    </row>
    <row r="149" spans="1:18" ht="18" x14ac:dyDescent="0.2">
      <c r="A149" s="37" t="s">
        <v>4</v>
      </c>
      <c r="B149" s="38"/>
      <c r="C149" s="38"/>
      <c r="D149" s="39"/>
      <c r="E149" s="38"/>
      <c r="F149" s="5"/>
      <c r="G149" s="5"/>
      <c r="H149" s="5"/>
      <c r="I149" s="40"/>
      <c r="J149" s="5"/>
      <c r="K149" s="5"/>
      <c r="L149" s="5"/>
      <c r="M149" s="5"/>
      <c r="N149" s="5"/>
      <c r="O149" s="5"/>
      <c r="P149" s="5"/>
    </row>
    <row r="150" spans="1:18" ht="18" x14ac:dyDescent="0.2">
      <c r="A150" s="37"/>
      <c r="B150" s="38"/>
      <c r="C150" s="38"/>
      <c r="D150" s="39"/>
      <c r="E150" s="38"/>
      <c r="F150" s="5"/>
      <c r="G150" s="5"/>
      <c r="H150" s="5"/>
      <c r="I150" s="40"/>
      <c r="J150" s="5"/>
      <c r="K150" s="5"/>
      <c r="L150" s="5"/>
      <c r="M150" s="5"/>
      <c r="N150" s="5"/>
      <c r="O150" s="5"/>
      <c r="P150" s="5"/>
    </row>
    <row r="151" spans="1:18" ht="36.75" customHeight="1" x14ac:dyDescent="0.2">
      <c r="A151" s="15" t="s">
        <v>19</v>
      </c>
      <c r="B151" s="67"/>
      <c r="C151" s="357" t="s">
        <v>92</v>
      </c>
      <c r="D151" s="358"/>
      <c r="E151" s="359"/>
      <c r="F151" s="50"/>
      <c r="G151" s="15"/>
      <c r="I151" s="355" t="s">
        <v>40</v>
      </c>
      <c r="J151" s="356"/>
      <c r="L151" s="60"/>
      <c r="M151" s="56"/>
      <c r="N151" s="56"/>
      <c r="O151" s="56"/>
      <c r="P151" s="56"/>
    </row>
    <row r="152" spans="1:18" x14ac:dyDescent="0.2">
      <c r="A152" s="17"/>
      <c r="B152" s="17"/>
      <c r="C152" s="150">
        <v>1</v>
      </c>
      <c r="D152" s="27" t="s">
        <v>27</v>
      </c>
      <c r="E152" s="136">
        <v>0.96</v>
      </c>
      <c r="F152" s="17"/>
      <c r="G152" s="17"/>
      <c r="H152" s="15"/>
      <c r="I152" s="27" t="s">
        <v>27</v>
      </c>
      <c r="J152" s="347">
        <v>1342</v>
      </c>
      <c r="L152" s="17"/>
    </row>
    <row r="153" spans="1:18" x14ac:dyDescent="0.2">
      <c r="A153" s="17"/>
      <c r="B153" s="17"/>
      <c r="C153" s="144">
        <v>2</v>
      </c>
      <c r="D153" s="28" t="s">
        <v>33</v>
      </c>
      <c r="E153" s="132">
        <v>0.92</v>
      </c>
      <c r="F153" s="17"/>
      <c r="G153" s="17"/>
      <c r="H153" s="15"/>
      <c r="I153" s="28" t="s">
        <v>33</v>
      </c>
      <c r="J153" s="126">
        <v>2458.83</v>
      </c>
      <c r="L153" s="17"/>
    </row>
    <row r="154" spans="1:18" x14ac:dyDescent="0.2">
      <c r="A154" s="17"/>
      <c r="B154" s="17"/>
      <c r="C154" s="144">
        <v>2</v>
      </c>
      <c r="D154" s="154" t="s">
        <v>30</v>
      </c>
      <c r="E154" s="133">
        <v>0.92</v>
      </c>
      <c r="F154" s="17"/>
      <c r="G154" s="17"/>
      <c r="H154" s="15"/>
      <c r="I154" s="154" t="s">
        <v>30</v>
      </c>
      <c r="J154" s="134">
        <v>3385</v>
      </c>
      <c r="L154" s="17"/>
    </row>
    <row r="155" spans="1:18" x14ac:dyDescent="0.2">
      <c r="A155" s="17"/>
      <c r="B155" s="17"/>
      <c r="C155" s="144">
        <v>4</v>
      </c>
      <c r="D155" s="19" t="s">
        <v>31</v>
      </c>
      <c r="E155" s="136">
        <v>0.88</v>
      </c>
      <c r="F155" s="17"/>
      <c r="G155" s="17"/>
      <c r="H155" s="15"/>
      <c r="I155" s="19" t="s">
        <v>31</v>
      </c>
      <c r="J155" s="135">
        <v>733</v>
      </c>
      <c r="L155" s="17"/>
    </row>
    <row r="156" spans="1:18" x14ac:dyDescent="0.2">
      <c r="A156" s="17"/>
      <c r="B156" s="17"/>
      <c r="C156" s="144">
        <v>5</v>
      </c>
      <c r="D156" s="26" t="s">
        <v>32</v>
      </c>
      <c r="E156" s="64">
        <v>0.82</v>
      </c>
      <c r="F156" s="17"/>
      <c r="G156" s="17"/>
      <c r="H156" s="15"/>
      <c r="I156" s="26" t="s">
        <v>32</v>
      </c>
      <c r="J156" s="120">
        <v>2623</v>
      </c>
      <c r="L156" s="17"/>
    </row>
    <row r="157" spans="1:18" x14ac:dyDescent="0.2">
      <c r="A157" s="17"/>
      <c r="B157" s="17"/>
      <c r="C157" s="144">
        <v>6</v>
      </c>
      <c r="D157" s="29" t="s">
        <v>34</v>
      </c>
      <c r="E157" s="64">
        <v>0.8</v>
      </c>
      <c r="F157" s="17"/>
      <c r="G157" s="17"/>
      <c r="H157" s="15"/>
      <c r="I157" s="29" t="s">
        <v>34</v>
      </c>
      <c r="J157" s="120">
        <v>2343</v>
      </c>
      <c r="L157" s="17"/>
      <c r="P157" s="346"/>
    </row>
    <row r="158" spans="1:18" x14ac:dyDescent="0.2">
      <c r="A158" s="17"/>
      <c r="B158" s="17"/>
      <c r="C158" s="144">
        <v>7</v>
      </c>
      <c r="D158" s="25" t="s">
        <v>26</v>
      </c>
      <c r="E158" s="133">
        <v>0.78</v>
      </c>
      <c r="F158" s="17"/>
      <c r="G158" s="17"/>
      <c r="H158" s="15"/>
      <c r="I158" s="25" t="s">
        <v>26</v>
      </c>
      <c r="J158" s="348">
        <v>348</v>
      </c>
      <c r="L158" s="17"/>
    </row>
    <row r="159" spans="1:18" x14ac:dyDescent="0.2">
      <c r="A159" s="17"/>
      <c r="B159" s="17"/>
      <c r="C159" s="144">
        <v>8</v>
      </c>
      <c r="D159" s="24" t="s">
        <v>28</v>
      </c>
      <c r="E159" s="133">
        <v>0.74399999999999999</v>
      </c>
      <c r="F159" s="17"/>
      <c r="G159" s="50"/>
      <c r="H159" s="15"/>
      <c r="I159" s="24" t="s">
        <v>28</v>
      </c>
      <c r="J159" s="190">
        <v>3122.05</v>
      </c>
      <c r="L159" s="17"/>
      <c r="P159" s="346"/>
    </row>
    <row r="160" spans="1:18" x14ac:dyDescent="0.2">
      <c r="A160" s="17"/>
      <c r="B160" s="17"/>
      <c r="C160" s="144">
        <v>9</v>
      </c>
      <c r="D160" s="158" t="s">
        <v>35</v>
      </c>
      <c r="E160" s="64">
        <v>0.65</v>
      </c>
      <c r="F160" s="17"/>
      <c r="G160" s="17"/>
      <c r="H160" s="15"/>
      <c r="I160" s="158" t="s">
        <v>35</v>
      </c>
      <c r="J160" s="137">
        <v>1078</v>
      </c>
      <c r="L160" s="17"/>
    </row>
    <row r="161" spans="1:18" x14ac:dyDescent="0.2">
      <c r="A161" s="17"/>
      <c r="B161" s="17"/>
      <c r="C161" s="144">
        <v>10</v>
      </c>
      <c r="D161" s="22" t="s">
        <v>29</v>
      </c>
      <c r="E161" s="64">
        <v>0.62</v>
      </c>
      <c r="F161" s="17"/>
      <c r="G161" s="17"/>
      <c r="H161" s="15"/>
      <c r="I161" s="22" t="s">
        <v>29</v>
      </c>
      <c r="J161" s="120">
        <v>326</v>
      </c>
      <c r="L161" s="17"/>
      <c r="P161" s="346"/>
    </row>
    <row r="162" spans="1:18" x14ac:dyDescent="0.2">
      <c r="A162" s="17"/>
      <c r="B162" s="17"/>
      <c r="C162" s="148"/>
      <c r="D162" s="162"/>
      <c r="E162" s="151"/>
      <c r="F162" s="17"/>
      <c r="G162" s="17"/>
      <c r="H162" s="15"/>
      <c r="L162" s="17"/>
    </row>
    <row r="163" spans="1:18" x14ac:dyDescent="0.2">
      <c r="A163" s="17"/>
      <c r="B163" s="17"/>
      <c r="C163" s="148"/>
      <c r="D163" s="162"/>
      <c r="E163" s="151"/>
      <c r="F163" s="17"/>
      <c r="G163" s="17"/>
      <c r="H163" s="15"/>
      <c r="L163" s="17"/>
    </row>
    <row r="164" spans="1:18" x14ac:dyDescent="0.2">
      <c r="A164" s="17"/>
      <c r="B164" s="17"/>
      <c r="C164" s="15"/>
      <c r="D164" s="52"/>
      <c r="E164" s="50"/>
      <c r="F164" s="17"/>
      <c r="G164" s="17"/>
      <c r="L164" s="17"/>
    </row>
    <row r="165" spans="1:18" ht="18" x14ac:dyDescent="0.2">
      <c r="B165" s="15"/>
      <c r="C165" s="15"/>
      <c r="D165" s="16"/>
      <c r="E165" s="15"/>
      <c r="F165" s="40"/>
      <c r="G165" s="40"/>
      <c r="H165" s="40"/>
      <c r="I165" s="40"/>
      <c r="J165" s="40"/>
      <c r="K165" s="40"/>
      <c r="L165" s="40"/>
      <c r="M165" s="5"/>
      <c r="N165" s="5"/>
      <c r="O165" s="5"/>
      <c r="P165" s="5"/>
    </row>
    <row r="166" spans="1:18" ht="18" x14ac:dyDescent="0.2">
      <c r="A166" s="15"/>
      <c r="B166" s="15"/>
      <c r="C166" s="15"/>
      <c r="D166" s="16"/>
      <c r="E166" s="15"/>
      <c r="F166" s="40"/>
      <c r="G166" s="40"/>
      <c r="H166" s="40"/>
      <c r="I166" s="40"/>
      <c r="J166" s="40"/>
      <c r="K166" s="40"/>
      <c r="L166" s="40"/>
      <c r="M166" s="5"/>
      <c r="N166" s="5"/>
      <c r="O166" s="5"/>
      <c r="P166" s="5"/>
    </row>
    <row r="167" spans="1:18" ht="27.75" customHeight="1" x14ac:dyDescent="0.2">
      <c r="A167" s="147" t="s">
        <v>20</v>
      </c>
      <c r="B167" s="147"/>
      <c r="C167" s="372" t="s">
        <v>21</v>
      </c>
      <c r="D167" s="372"/>
      <c r="E167" s="372"/>
      <c r="F167" s="240" t="s">
        <v>52</v>
      </c>
      <c r="G167" s="15"/>
      <c r="H167" s="372" t="s">
        <v>22</v>
      </c>
      <c r="I167" s="373"/>
      <c r="J167" s="373"/>
      <c r="K167" s="227"/>
      <c r="L167" s="66"/>
      <c r="M167" s="360"/>
      <c r="N167" s="361"/>
      <c r="O167" s="361"/>
      <c r="P167" s="3"/>
      <c r="Q167" s="57"/>
      <c r="R167" s="58"/>
    </row>
    <row r="168" spans="1:18" x14ac:dyDescent="0.2">
      <c r="A168" s="17"/>
      <c r="B168" s="17"/>
      <c r="C168" s="152">
        <v>1</v>
      </c>
      <c r="D168" s="29" t="s">
        <v>34</v>
      </c>
      <c r="E168" s="157">
        <v>14507</v>
      </c>
      <c r="F168" s="350">
        <f t="shared" ref="F168:F177" si="2">E168*75</f>
        <v>1088025</v>
      </c>
      <c r="G168" s="17"/>
      <c r="H168" s="159">
        <v>1</v>
      </c>
      <c r="I168" s="26" t="s">
        <v>32</v>
      </c>
      <c r="J168" s="338">
        <v>1212</v>
      </c>
      <c r="K168" s="228"/>
      <c r="M168" s="235"/>
      <c r="N168" s="162"/>
      <c r="O168" s="236"/>
      <c r="R168" s="21"/>
    </row>
    <row r="169" spans="1:18" x14ac:dyDescent="0.2">
      <c r="A169" s="17"/>
      <c r="B169" s="17"/>
      <c r="C169" s="152">
        <v>2</v>
      </c>
      <c r="D169" s="19" t="s">
        <v>31</v>
      </c>
      <c r="E169" s="155">
        <v>8104.75</v>
      </c>
      <c r="F169" s="350">
        <f t="shared" si="2"/>
        <v>607856.25</v>
      </c>
      <c r="G169" s="17"/>
      <c r="H169" s="159">
        <v>2</v>
      </c>
      <c r="I169" s="19" t="s">
        <v>31</v>
      </c>
      <c r="J169" s="153">
        <v>378</v>
      </c>
      <c r="K169" s="229"/>
      <c r="L169" s="17"/>
      <c r="M169" s="235"/>
      <c r="N169" s="162"/>
      <c r="O169" s="231"/>
      <c r="R169" s="21"/>
    </row>
    <row r="170" spans="1:18" x14ac:dyDescent="0.2">
      <c r="A170" s="17"/>
      <c r="B170" s="17"/>
      <c r="C170" s="152">
        <v>3</v>
      </c>
      <c r="D170" s="26" t="s">
        <v>32</v>
      </c>
      <c r="E170" s="156">
        <v>7001</v>
      </c>
      <c r="F170" s="350">
        <f t="shared" si="2"/>
        <v>525075</v>
      </c>
      <c r="G170" s="17"/>
      <c r="H170" s="159">
        <v>3</v>
      </c>
      <c r="I170" s="158" t="s">
        <v>35</v>
      </c>
      <c r="J170" s="155">
        <v>368</v>
      </c>
      <c r="K170" s="228"/>
      <c r="L170" s="17"/>
      <c r="M170" s="235"/>
      <c r="N170" s="237"/>
      <c r="O170" s="236"/>
      <c r="R170" s="21"/>
    </row>
    <row r="171" spans="1:18" x14ac:dyDescent="0.2">
      <c r="A171" s="17"/>
      <c r="B171" s="17"/>
      <c r="C171" s="152">
        <v>4</v>
      </c>
      <c r="D171" s="28" t="s">
        <v>33</v>
      </c>
      <c r="E171" s="153">
        <v>6795</v>
      </c>
      <c r="F171" s="350">
        <f t="shared" si="2"/>
        <v>509625</v>
      </c>
      <c r="G171" s="17"/>
      <c r="H171" s="159">
        <v>4</v>
      </c>
      <c r="I171" s="24" t="s">
        <v>28</v>
      </c>
      <c r="J171" s="156">
        <v>196</v>
      </c>
      <c r="K171" s="230"/>
      <c r="L171" s="17"/>
      <c r="M171" s="235"/>
      <c r="N171" s="162"/>
      <c r="O171" s="236"/>
      <c r="R171" s="21"/>
    </row>
    <row r="172" spans="1:18" x14ac:dyDescent="0.2">
      <c r="A172" s="17"/>
      <c r="B172" s="17"/>
      <c r="C172" s="152">
        <v>5</v>
      </c>
      <c r="D172" s="154" t="s">
        <v>30</v>
      </c>
      <c r="E172" s="155">
        <v>5221</v>
      </c>
      <c r="F172" s="350">
        <f t="shared" si="2"/>
        <v>391575</v>
      </c>
      <c r="G172" s="17"/>
      <c r="H172" s="159">
        <v>5</v>
      </c>
      <c r="I172" s="25" t="s">
        <v>26</v>
      </c>
      <c r="J172" s="155">
        <v>105</v>
      </c>
      <c r="K172" s="230"/>
      <c r="L172" s="17"/>
      <c r="M172" s="235"/>
      <c r="N172" s="238"/>
      <c r="O172" s="236"/>
      <c r="R172" s="21"/>
    </row>
    <row r="173" spans="1:18" x14ac:dyDescent="0.2">
      <c r="A173" s="17"/>
      <c r="B173" s="17"/>
      <c r="C173" s="152">
        <v>6</v>
      </c>
      <c r="D173" s="24" t="s">
        <v>28</v>
      </c>
      <c r="E173" s="155">
        <v>4985</v>
      </c>
      <c r="F173" s="350">
        <f t="shared" si="2"/>
        <v>373875</v>
      </c>
      <c r="G173" s="17"/>
      <c r="H173" s="159">
        <v>6</v>
      </c>
      <c r="I173" s="27" t="s">
        <v>27</v>
      </c>
      <c r="J173" s="155">
        <v>66</v>
      </c>
      <c r="K173" s="231"/>
      <c r="L173" s="17"/>
      <c r="M173" s="235"/>
      <c r="N173" s="162"/>
      <c r="O173" s="231"/>
      <c r="R173" s="21"/>
    </row>
    <row r="174" spans="1:18" x14ac:dyDescent="0.2">
      <c r="A174" s="17"/>
      <c r="B174" s="17"/>
      <c r="C174" s="152">
        <v>7</v>
      </c>
      <c r="D174" s="27" t="s">
        <v>27</v>
      </c>
      <c r="E174" s="155">
        <v>3654</v>
      </c>
      <c r="F174" s="350">
        <f t="shared" si="2"/>
        <v>274050</v>
      </c>
      <c r="G174" s="17"/>
      <c r="H174" s="159">
        <v>7</v>
      </c>
      <c r="I174" s="22" t="s">
        <v>29</v>
      </c>
      <c r="J174" s="156">
        <v>8</v>
      </c>
      <c r="K174" s="228"/>
      <c r="L174" s="17"/>
      <c r="M174" s="235"/>
      <c r="N174" s="162"/>
      <c r="O174" s="236"/>
      <c r="R174" s="21"/>
    </row>
    <row r="175" spans="1:18" x14ac:dyDescent="0.2">
      <c r="A175" s="17"/>
      <c r="B175" s="17"/>
      <c r="C175" s="152">
        <v>8</v>
      </c>
      <c r="D175" s="158" t="s">
        <v>35</v>
      </c>
      <c r="E175" s="156">
        <v>3299</v>
      </c>
      <c r="F175" s="350">
        <f t="shared" si="2"/>
        <v>247425</v>
      </c>
      <c r="G175" s="17"/>
      <c r="H175" s="159">
        <v>8</v>
      </c>
      <c r="I175" s="29" t="s">
        <v>34</v>
      </c>
      <c r="J175" s="338" t="s">
        <v>130</v>
      </c>
      <c r="K175" s="230"/>
      <c r="L175" s="17"/>
      <c r="M175" s="235"/>
      <c r="N175" s="162"/>
      <c r="O175" s="236"/>
      <c r="R175" s="21"/>
    </row>
    <row r="176" spans="1:18" x14ac:dyDescent="0.2">
      <c r="A176" s="17"/>
      <c r="B176" s="17"/>
      <c r="C176" s="152">
        <v>9</v>
      </c>
      <c r="D176" s="25" t="s">
        <v>26</v>
      </c>
      <c r="E176" s="153">
        <v>2206</v>
      </c>
      <c r="F176" s="350">
        <f t="shared" si="2"/>
        <v>165450</v>
      </c>
      <c r="G176" s="17"/>
      <c r="H176" s="159">
        <v>8</v>
      </c>
      <c r="I176" s="28" t="s">
        <v>33</v>
      </c>
      <c r="J176" s="156" t="s">
        <v>130</v>
      </c>
      <c r="K176" s="230"/>
      <c r="L176" s="17"/>
      <c r="M176" s="235"/>
      <c r="N176" s="162"/>
      <c r="O176" s="236"/>
      <c r="R176" s="21"/>
    </row>
    <row r="177" spans="1:18" ht="16.5" customHeight="1" x14ac:dyDescent="0.2">
      <c r="A177" s="17"/>
      <c r="B177" s="17"/>
      <c r="C177" s="152">
        <v>10</v>
      </c>
      <c r="D177" s="22" t="s">
        <v>29</v>
      </c>
      <c r="E177" s="156">
        <v>1648</v>
      </c>
      <c r="F177" s="350">
        <f t="shared" si="2"/>
        <v>123600</v>
      </c>
      <c r="G177" s="17"/>
      <c r="H177" s="160">
        <v>8</v>
      </c>
      <c r="I177" s="154" t="s">
        <v>30</v>
      </c>
      <c r="J177" s="156" t="s">
        <v>130</v>
      </c>
      <c r="K177" s="232"/>
      <c r="L177" s="17"/>
      <c r="M177" s="239"/>
      <c r="N177" s="162"/>
      <c r="O177" s="232"/>
      <c r="R177" s="21"/>
    </row>
    <row r="178" spans="1:18" ht="39.75" customHeight="1" x14ac:dyDescent="0.2">
      <c r="A178" s="38"/>
      <c r="D178" s="32"/>
      <c r="G178" s="57"/>
      <c r="H178" s="369" t="s">
        <v>131</v>
      </c>
      <c r="I178" s="370"/>
      <c r="J178" s="370"/>
      <c r="L178" s="57"/>
      <c r="M178" s="57"/>
      <c r="N178" s="57"/>
      <c r="O178" s="57"/>
      <c r="P178" s="57"/>
      <c r="Q178" s="57"/>
      <c r="R178" s="58"/>
    </row>
    <row r="179" spans="1:18" x14ac:dyDescent="0.2">
      <c r="C179" s="353"/>
      <c r="D179" s="354"/>
      <c r="E179" s="354"/>
      <c r="F179" s="354"/>
      <c r="G179" s="354"/>
      <c r="H179" s="354"/>
      <c r="I179" s="354"/>
    </row>
    <row r="180" spans="1:18" ht="39.75" customHeight="1" x14ac:dyDescent="0.2">
      <c r="C180" s="354"/>
      <c r="D180" s="354"/>
      <c r="E180" s="354"/>
      <c r="F180" s="354"/>
      <c r="G180" s="354"/>
      <c r="H180" s="354"/>
      <c r="I180" s="354"/>
    </row>
  </sheetData>
  <sortState ref="D66:E75">
    <sortCondition descending="1" ref="E66:E75"/>
  </sortState>
  <mergeCells count="42">
    <mergeCell ref="Q76:S76"/>
    <mergeCell ref="C101:E101"/>
    <mergeCell ref="H63:Q63"/>
    <mergeCell ref="C51:E51"/>
    <mergeCell ref="H51:J51"/>
    <mergeCell ref="H50:J50"/>
    <mergeCell ref="B80:E80"/>
    <mergeCell ref="B64:E64"/>
    <mergeCell ref="C65:E65"/>
    <mergeCell ref="B100:E100"/>
    <mergeCell ref="I101:J101"/>
    <mergeCell ref="Q83:R83"/>
    <mergeCell ref="C83:E83"/>
    <mergeCell ref="Q77:R77"/>
    <mergeCell ref="H80:J80"/>
    <mergeCell ref="H65:J65"/>
    <mergeCell ref="A77:J77"/>
    <mergeCell ref="Q65:R65"/>
    <mergeCell ref="C7:E7"/>
    <mergeCell ref="C22:E22"/>
    <mergeCell ref="C37:E37"/>
    <mergeCell ref="H37:J37"/>
    <mergeCell ref="H49:Q49"/>
    <mergeCell ref="C36:E36"/>
    <mergeCell ref="I33:M33"/>
    <mergeCell ref="I18:M18"/>
    <mergeCell ref="Q18:R18"/>
    <mergeCell ref="Q33:R33"/>
    <mergeCell ref="C50:E50"/>
    <mergeCell ref="B114:G114"/>
    <mergeCell ref="C132:E132"/>
    <mergeCell ref="H167:J167"/>
    <mergeCell ref="C151:E151"/>
    <mergeCell ref="C167:E167"/>
    <mergeCell ref="C179:I180"/>
    <mergeCell ref="I151:J151"/>
    <mergeCell ref="M116:O116"/>
    <mergeCell ref="M167:O167"/>
    <mergeCell ref="C116:E116"/>
    <mergeCell ref="H116:J116"/>
    <mergeCell ref="F132:I132"/>
    <mergeCell ref="H178:J178"/>
  </mergeCells>
  <pageMargins left="0.62992125984251968" right="0.23622047244094491" top="0.55118110236220474" bottom="0.55118110236220474" header="0.31496062992125984" footer="0.31496062992125984"/>
  <pageSetup paperSize="8" scale="98" orientation="landscape" r:id="rId1"/>
  <headerFooter>
    <oddHeader xml:space="preserve">&amp;C&amp;"Arial,Bold"&amp;14National Park Family Indicators 2017-18
&amp;10
&amp;R&amp;"Arial,Bold"&amp;14
</oddHeader>
    <oddFooter>&amp;C&amp;P/&amp;N</oddFooter>
  </headerFooter>
  <rowBreaks count="3" manualBreakCount="3">
    <brk id="33" max="16383" man="1"/>
    <brk id="78" max="16383" man="1"/>
    <brk id="144" max="16383" man="1"/>
  </rowBreaks>
  <customProperties>
    <customPr name="QAA_DRILLPATH_NOD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46"/>
  <sheetViews>
    <sheetView workbookViewId="0">
      <pane xSplit="7" ySplit="6" topLeftCell="L15" activePane="bottomRight" state="frozen"/>
      <selection pane="topRight" activeCell="H1" sqref="H1"/>
      <selection pane="bottomLeft" activeCell="A7" sqref="A7"/>
      <selection pane="bottomRight" activeCell="F19" sqref="F19:O19"/>
    </sheetView>
  </sheetViews>
  <sheetFormatPr defaultColWidth="13.28515625" defaultRowHeight="18" x14ac:dyDescent="0.2"/>
  <cols>
    <col min="1" max="1" width="13.28515625" style="69" customWidth="1"/>
    <col min="2" max="2" width="6.42578125" style="69" customWidth="1"/>
    <col min="3" max="4" width="13.28515625" style="69" customWidth="1"/>
    <col min="5" max="5" width="20.7109375" style="69" customWidth="1"/>
    <col min="6" max="6" width="19" style="72" customWidth="1"/>
    <col min="7" max="7" width="19" style="4" customWidth="1"/>
    <col min="8" max="8" width="13.5703125" style="4" customWidth="1"/>
    <col min="9" max="9" width="15" style="73" customWidth="1"/>
    <col min="10" max="10" width="14.7109375" style="4" customWidth="1"/>
    <col min="11" max="11" width="24.5703125" style="80" bestFit="1" customWidth="1"/>
    <col min="12" max="12" width="16.42578125" style="80" customWidth="1"/>
    <col min="13" max="13" width="15.85546875" style="4" customWidth="1"/>
    <col min="14" max="14" width="13.28515625" style="328"/>
    <col min="15" max="15" width="19" style="80" customWidth="1"/>
    <col min="16" max="16384" width="13.28515625" style="69"/>
  </cols>
  <sheetData>
    <row r="1" spans="1:67" x14ac:dyDescent="0.25">
      <c r="A1" s="71" t="s">
        <v>124</v>
      </c>
      <c r="D1" s="70"/>
      <c r="K1" s="55"/>
    </row>
    <row r="2" spans="1:67" s="76" customFormat="1" ht="48.75" customHeight="1" x14ac:dyDescent="0.25">
      <c r="A2" s="395"/>
      <c r="B2" s="395"/>
      <c r="C2" s="395"/>
      <c r="D2" s="395"/>
      <c r="E2" s="395"/>
      <c r="F2" s="74" t="s">
        <v>53</v>
      </c>
      <c r="G2" s="74" t="s">
        <v>54</v>
      </c>
      <c r="H2" s="75" t="s">
        <v>27</v>
      </c>
      <c r="I2" s="75" t="s">
        <v>28</v>
      </c>
      <c r="J2" s="74" t="s">
        <v>29</v>
      </c>
      <c r="K2" s="75" t="s">
        <v>88</v>
      </c>
      <c r="L2" s="74" t="s">
        <v>55</v>
      </c>
      <c r="M2" s="74" t="s">
        <v>56</v>
      </c>
      <c r="N2" s="74" t="s">
        <v>57</v>
      </c>
      <c r="O2" s="74" t="s">
        <v>58</v>
      </c>
      <c r="BE2" s="77"/>
      <c r="BF2" s="77"/>
      <c r="BG2" s="77"/>
      <c r="BH2" s="77"/>
      <c r="BI2" s="77"/>
      <c r="BJ2" s="78"/>
      <c r="BK2" s="78"/>
      <c r="BL2" s="78"/>
      <c r="BM2" s="78"/>
      <c r="BN2" s="78"/>
      <c r="BO2" s="78"/>
    </row>
    <row r="3" spans="1:67" x14ac:dyDescent="0.25">
      <c r="A3" s="79" t="s">
        <v>0</v>
      </c>
      <c r="F3" s="80"/>
      <c r="N3" s="329"/>
    </row>
    <row r="4" spans="1:67" ht="54" customHeight="1" x14ac:dyDescent="0.25">
      <c r="A4" s="81" t="s">
        <v>7</v>
      </c>
      <c r="B4" s="394" t="s">
        <v>50</v>
      </c>
      <c r="C4" s="396"/>
      <c r="D4" s="396"/>
      <c r="E4" s="397"/>
      <c r="F4" s="264">
        <v>3</v>
      </c>
      <c r="G4" s="264">
        <v>1</v>
      </c>
      <c r="H4" s="264">
        <v>0.3</v>
      </c>
      <c r="I4" s="265">
        <v>0</v>
      </c>
      <c r="J4" s="266">
        <v>2</v>
      </c>
      <c r="K4" s="316">
        <v>3</v>
      </c>
      <c r="L4" s="316">
        <v>0</v>
      </c>
      <c r="M4" s="264">
        <v>3</v>
      </c>
      <c r="N4" s="316">
        <v>3.33</v>
      </c>
      <c r="O4" s="316">
        <v>5</v>
      </c>
    </row>
    <row r="5" spans="1:67" x14ac:dyDescent="0.25">
      <c r="F5" s="267"/>
      <c r="G5" s="267"/>
      <c r="H5" s="267"/>
      <c r="I5" s="268"/>
      <c r="J5" s="269"/>
      <c r="K5" s="317"/>
      <c r="L5" s="317"/>
      <c r="M5" s="267"/>
      <c r="N5" s="317"/>
      <c r="O5" s="317"/>
    </row>
    <row r="6" spans="1:67" ht="76.5" customHeight="1" x14ac:dyDescent="0.25">
      <c r="A6" s="81" t="s">
        <v>8</v>
      </c>
      <c r="B6" s="398" t="s">
        <v>51</v>
      </c>
      <c r="C6" s="396"/>
      <c r="D6" s="396"/>
      <c r="E6" s="397"/>
      <c r="F6" s="264">
        <v>1</v>
      </c>
      <c r="G6" s="315">
        <v>17</v>
      </c>
      <c r="H6" s="264">
        <v>3</v>
      </c>
      <c r="I6" s="265">
        <v>11</v>
      </c>
      <c r="J6" s="266">
        <v>3</v>
      </c>
      <c r="K6" s="316">
        <v>8</v>
      </c>
      <c r="L6" s="316">
        <v>3</v>
      </c>
      <c r="M6" s="264">
        <v>0</v>
      </c>
      <c r="N6" s="330">
        <v>2</v>
      </c>
      <c r="O6" s="316">
        <v>1</v>
      </c>
    </row>
    <row r="7" spans="1:67" x14ac:dyDescent="0.25">
      <c r="B7" s="71"/>
      <c r="C7" s="82"/>
      <c r="F7" s="267"/>
      <c r="G7" s="267"/>
      <c r="H7" s="267"/>
      <c r="I7" s="268"/>
      <c r="J7" s="269"/>
      <c r="K7" s="317"/>
      <c r="L7" s="317"/>
      <c r="M7" s="267"/>
      <c r="N7" s="317"/>
      <c r="O7" s="317"/>
    </row>
    <row r="8" spans="1:67" ht="16.5" customHeight="1" x14ac:dyDescent="0.25">
      <c r="A8" s="79" t="s">
        <v>1</v>
      </c>
      <c r="F8" s="267"/>
      <c r="G8" s="267"/>
      <c r="H8" s="267"/>
      <c r="I8" s="268"/>
      <c r="J8" s="269"/>
      <c r="K8" s="317"/>
      <c r="L8" s="317"/>
      <c r="M8" s="267"/>
      <c r="N8" s="317"/>
      <c r="O8" s="317"/>
    </row>
    <row r="9" spans="1:67" ht="33.75" customHeight="1" x14ac:dyDescent="0.25">
      <c r="A9" s="83" t="s">
        <v>9</v>
      </c>
      <c r="B9" s="399" t="s">
        <v>59</v>
      </c>
      <c r="C9" s="392"/>
      <c r="D9" s="392"/>
      <c r="E9" s="392"/>
      <c r="F9" s="270"/>
      <c r="G9" s="270"/>
      <c r="H9" s="270"/>
      <c r="I9" s="271"/>
      <c r="J9" s="272"/>
      <c r="K9" s="318"/>
      <c r="L9" s="318"/>
      <c r="M9" s="270"/>
      <c r="N9" s="318"/>
      <c r="O9" s="318"/>
    </row>
    <row r="10" spans="1:67" ht="19.5" customHeight="1" x14ac:dyDescent="0.25">
      <c r="A10" s="84"/>
      <c r="B10" s="83" t="s">
        <v>5</v>
      </c>
      <c r="C10" s="394" t="s">
        <v>10</v>
      </c>
      <c r="D10" s="393"/>
      <c r="E10" s="393"/>
      <c r="F10" s="273">
        <v>0.496</v>
      </c>
      <c r="G10" s="273">
        <v>0.2</v>
      </c>
      <c r="H10" s="273">
        <v>3.4200000000000001E-2</v>
      </c>
      <c r="I10" s="274">
        <v>7.0000000000000007E-2</v>
      </c>
      <c r="J10" s="275" t="s">
        <v>111</v>
      </c>
      <c r="K10" s="331">
        <v>0.21</v>
      </c>
      <c r="L10" s="331">
        <v>0.35</v>
      </c>
      <c r="M10" s="314" t="s">
        <v>121</v>
      </c>
      <c r="N10" s="331">
        <v>0</v>
      </c>
      <c r="O10" s="331">
        <v>0.94</v>
      </c>
    </row>
    <row r="11" spans="1:67" ht="55.5" customHeight="1" x14ac:dyDescent="0.25">
      <c r="A11" s="84"/>
      <c r="B11" s="83" t="s">
        <v>6</v>
      </c>
      <c r="C11" s="394" t="s">
        <v>126</v>
      </c>
      <c r="D11" s="393"/>
      <c r="E11" s="393"/>
      <c r="F11" s="276">
        <v>0.63752504004081645</v>
      </c>
      <c r="G11" s="276">
        <v>0.18590340843539879</v>
      </c>
      <c r="H11" s="276">
        <v>0.15304585309774782</v>
      </c>
      <c r="I11" s="277">
        <v>0.22920687368962034</v>
      </c>
      <c r="J11" s="278">
        <v>0.53054084480142583</v>
      </c>
      <c r="K11" s="319">
        <v>0.11660642542732583</v>
      </c>
      <c r="L11" s="319">
        <v>0.353487564305768</v>
      </c>
      <c r="M11" s="276">
        <v>0.16014898415695647</v>
      </c>
      <c r="N11" s="319">
        <v>0.51767342529082194</v>
      </c>
      <c r="O11" s="319">
        <v>0.29876441677152543</v>
      </c>
    </row>
    <row r="12" spans="1:67" ht="36" customHeight="1" x14ac:dyDescent="0.25">
      <c r="A12" s="84"/>
      <c r="B12" s="83"/>
      <c r="C12" s="402"/>
      <c r="D12" s="403"/>
      <c r="E12" s="403"/>
      <c r="F12" s="279"/>
      <c r="G12" s="279"/>
      <c r="H12" s="279"/>
      <c r="I12" s="280"/>
      <c r="J12" s="281"/>
      <c r="K12" s="320"/>
      <c r="L12" s="320"/>
      <c r="M12" s="279"/>
      <c r="N12" s="320"/>
      <c r="O12" s="320"/>
    </row>
    <row r="13" spans="1:67" ht="36.75" customHeight="1" x14ac:dyDescent="0.25">
      <c r="A13" s="84"/>
      <c r="B13" s="399" t="s">
        <v>60</v>
      </c>
      <c r="C13" s="399"/>
      <c r="D13" s="399"/>
      <c r="E13" s="399"/>
      <c r="F13" s="279"/>
      <c r="G13" s="279"/>
      <c r="H13" s="279"/>
      <c r="I13" s="280"/>
      <c r="J13" s="281"/>
      <c r="K13" s="320"/>
      <c r="L13" s="320"/>
      <c r="M13" s="279"/>
      <c r="N13" s="320"/>
      <c r="O13" s="320"/>
    </row>
    <row r="14" spans="1:67" ht="21.75" customHeight="1" x14ac:dyDescent="0.25">
      <c r="A14" s="84"/>
      <c r="B14" s="129" t="s">
        <v>17</v>
      </c>
      <c r="C14" s="394" t="s">
        <v>10</v>
      </c>
      <c r="D14" s="392"/>
      <c r="E14" s="392"/>
      <c r="F14" s="273">
        <v>0.504</v>
      </c>
      <c r="G14" s="273">
        <v>0.8</v>
      </c>
      <c r="H14" s="273">
        <v>0.96179999999999999</v>
      </c>
      <c r="I14" s="274">
        <v>0.71</v>
      </c>
      <c r="J14" s="275" t="s">
        <v>111</v>
      </c>
      <c r="K14" s="331">
        <v>0.79</v>
      </c>
      <c r="L14" s="331">
        <v>0.65</v>
      </c>
      <c r="M14" s="314" t="s">
        <v>121</v>
      </c>
      <c r="N14" s="331">
        <v>0</v>
      </c>
      <c r="O14" s="331">
        <v>0.06</v>
      </c>
    </row>
    <row r="15" spans="1:67" ht="55.5" customHeight="1" x14ac:dyDescent="0.25">
      <c r="A15" s="84"/>
      <c r="B15" s="83" t="s">
        <v>61</v>
      </c>
      <c r="C15" s="394" t="s">
        <v>127</v>
      </c>
      <c r="D15" s="392"/>
      <c r="E15" s="392"/>
      <c r="F15" s="276">
        <v>0.26940456096849247</v>
      </c>
      <c r="G15" s="276">
        <v>0.79324930502064284</v>
      </c>
      <c r="H15" s="276">
        <v>0.80878606937408126</v>
      </c>
      <c r="I15" s="277">
        <v>0.62127365880178431</v>
      </c>
      <c r="J15" s="278">
        <v>0.4291166596206023</v>
      </c>
      <c r="K15" s="319">
        <v>0.87758382150723047</v>
      </c>
      <c r="L15" s="319">
        <v>0.63053121124387601</v>
      </c>
      <c r="M15" s="276">
        <v>0.80841974119942539</v>
      </c>
      <c r="N15" s="319">
        <v>0.45143287857089026</v>
      </c>
      <c r="O15" s="319">
        <v>0.66502358710212295</v>
      </c>
    </row>
    <row r="16" spans="1:67" ht="29.25" customHeight="1" x14ac:dyDescent="0.25">
      <c r="A16" s="84"/>
      <c r="B16" s="83"/>
      <c r="C16" s="402"/>
      <c r="D16" s="403"/>
      <c r="E16" s="403"/>
      <c r="F16" s="279"/>
      <c r="G16" s="279"/>
      <c r="H16" s="279"/>
      <c r="I16" s="280"/>
      <c r="J16" s="281"/>
      <c r="K16" s="320"/>
      <c r="L16" s="320"/>
      <c r="M16" s="279"/>
      <c r="N16" s="320"/>
      <c r="O16" s="320"/>
    </row>
    <row r="17" spans="1:58" ht="24" customHeight="1" x14ac:dyDescent="0.25">
      <c r="A17" s="81" t="s">
        <v>46</v>
      </c>
      <c r="B17" s="404" t="s">
        <v>62</v>
      </c>
      <c r="C17" s="405"/>
      <c r="D17" s="405"/>
      <c r="E17" s="406"/>
      <c r="F17" s="282"/>
      <c r="G17" s="282"/>
      <c r="H17" s="282"/>
      <c r="I17" s="283"/>
      <c r="J17" s="284"/>
      <c r="K17" s="321"/>
      <c r="L17" s="321"/>
      <c r="M17" s="282"/>
      <c r="N17" s="321"/>
      <c r="O17" s="321"/>
    </row>
    <row r="18" spans="1:58" ht="18" customHeight="1" x14ac:dyDescent="0.25">
      <c r="A18" s="85"/>
      <c r="B18" s="86" t="s">
        <v>5</v>
      </c>
      <c r="C18" s="398" t="s">
        <v>63</v>
      </c>
      <c r="D18" s="353"/>
      <c r="E18" s="407"/>
      <c r="F18" s="319">
        <v>0</v>
      </c>
      <c r="G18" s="319">
        <v>0.36</v>
      </c>
      <c r="H18" s="319">
        <v>0.52</v>
      </c>
      <c r="I18" s="319">
        <v>0.43</v>
      </c>
      <c r="J18" s="319">
        <v>0.22</v>
      </c>
      <c r="K18" s="319">
        <v>0.27</v>
      </c>
      <c r="L18" s="276">
        <v>0.68</v>
      </c>
      <c r="M18" s="276">
        <v>0.37</v>
      </c>
      <c r="N18" s="319">
        <v>0.22</v>
      </c>
      <c r="O18" s="319">
        <v>0.47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</row>
    <row r="19" spans="1:58" x14ac:dyDescent="0.25">
      <c r="A19" s="85"/>
      <c r="B19" s="87" t="s">
        <v>6</v>
      </c>
      <c r="C19" s="398" t="s">
        <v>64</v>
      </c>
      <c r="D19" s="353"/>
      <c r="E19" s="407"/>
      <c r="F19" s="319">
        <v>0.98</v>
      </c>
      <c r="G19" s="319">
        <v>0.61</v>
      </c>
      <c r="H19" s="319">
        <v>0.45</v>
      </c>
      <c r="I19" s="319">
        <v>0.48</v>
      </c>
      <c r="J19" s="319">
        <v>0.78</v>
      </c>
      <c r="K19" s="319">
        <v>0.57999999999999996</v>
      </c>
      <c r="L19" s="276">
        <v>0.18</v>
      </c>
      <c r="M19" s="276">
        <v>0.57999999999999996</v>
      </c>
      <c r="N19" s="319">
        <v>0.56999999999999995</v>
      </c>
      <c r="O19" s="319">
        <v>0.46</v>
      </c>
    </row>
    <row r="20" spans="1:58" ht="45.75" customHeight="1" x14ac:dyDescent="0.25">
      <c r="A20" s="402" t="s">
        <v>139</v>
      </c>
      <c r="B20" s="403"/>
      <c r="C20" s="403"/>
      <c r="D20" s="403"/>
      <c r="E20" s="403"/>
      <c r="F20" s="282"/>
      <c r="G20" s="282"/>
      <c r="H20" s="282"/>
      <c r="I20" s="283"/>
      <c r="J20" s="284"/>
      <c r="K20" s="321"/>
      <c r="L20" s="321"/>
      <c r="M20" s="282"/>
      <c r="N20" s="321"/>
      <c r="O20" s="321"/>
    </row>
    <row r="21" spans="1:58" ht="21.75" customHeight="1" x14ac:dyDescent="0.25">
      <c r="A21" s="79" t="s">
        <v>2</v>
      </c>
      <c r="F21" s="267"/>
      <c r="G21" s="267"/>
      <c r="H21" s="267"/>
      <c r="I21" s="268"/>
      <c r="J21" s="269"/>
      <c r="K21" s="317"/>
      <c r="L21" s="317"/>
      <c r="M21" s="267"/>
      <c r="N21" s="317"/>
      <c r="O21" s="317"/>
    </row>
    <row r="22" spans="1:58" ht="30.75" customHeight="1" x14ac:dyDescent="0.25">
      <c r="A22" s="88"/>
      <c r="F22" s="267"/>
      <c r="G22" s="267"/>
      <c r="H22" s="267"/>
      <c r="I22" s="268"/>
      <c r="J22" s="269"/>
      <c r="K22" s="317"/>
      <c r="L22" s="317"/>
      <c r="M22" s="267"/>
      <c r="N22" s="317"/>
      <c r="O22" s="317"/>
    </row>
    <row r="23" spans="1:58" ht="37.5" customHeight="1" x14ac:dyDescent="0.25">
      <c r="A23" s="81" t="s">
        <v>11</v>
      </c>
      <c r="B23" s="408" t="s">
        <v>65</v>
      </c>
      <c r="C23" s="354"/>
      <c r="D23" s="354"/>
      <c r="E23" s="354"/>
      <c r="F23" s="276"/>
      <c r="G23" s="276"/>
      <c r="H23" s="276"/>
      <c r="I23" s="277"/>
      <c r="J23" s="278"/>
      <c r="K23" s="319"/>
      <c r="L23" s="319"/>
      <c r="M23" s="276"/>
      <c r="N23" s="319"/>
      <c r="O23" s="319"/>
    </row>
    <row r="24" spans="1:58" x14ac:dyDescent="0.25">
      <c r="A24" s="81"/>
      <c r="B24" s="409" t="s">
        <v>119</v>
      </c>
      <c r="C24" s="378"/>
      <c r="D24" s="378"/>
      <c r="E24" s="378"/>
      <c r="F24" s="285"/>
      <c r="G24" s="285"/>
      <c r="H24" s="285"/>
      <c r="I24" s="286"/>
      <c r="J24" s="287"/>
      <c r="K24" s="322"/>
      <c r="L24" s="322"/>
      <c r="M24" s="285"/>
      <c r="N24" s="322"/>
      <c r="O24" s="322"/>
    </row>
    <row r="25" spans="1:58" x14ac:dyDescent="0.25">
      <c r="A25" s="79" t="s">
        <v>25</v>
      </c>
      <c r="F25" s="267"/>
      <c r="G25" s="267"/>
      <c r="H25" s="267"/>
      <c r="I25" s="268"/>
      <c r="J25" s="269"/>
      <c r="K25" s="317"/>
      <c r="L25" s="317"/>
      <c r="M25" s="267"/>
      <c r="N25" s="317"/>
      <c r="O25" s="317"/>
    </row>
    <row r="26" spans="1:58" ht="24.75" customHeight="1" x14ac:dyDescent="0.25">
      <c r="A26" s="88"/>
      <c r="F26" s="267"/>
      <c r="G26" s="267"/>
      <c r="H26" s="267"/>
      <c r="I26" s="268"/>
      <c r="J26" s="269"/>
      <c r="K26" s="317"/>
      <c r="L26" s="317"/>
      <c r="M26" s="267"/>
      <c r="N26" s="317"/>
      <c r="O26" s="317"/>
    </row>
    <row r="27" spans="1:58" ht="35.25" customHeight="1" x14ac:dyDescent="0.25">
      <c r="A27" s="81" t="s">
        <v>42</v>
      </c>
      <c r="B27" s="400" t="s">
        <v>66</v>
      </c>
      <c r="C27" s="405"/>
      <c r="D27" s="405"/>
      <c r="E27" s="405"/>
      <c r="F27" s="288">
        <v>0.89</v>
      </c>
      <c r="G27" s="288">
        <v>0.89100000000000001</v>
      </c>
      <c r="H27" s="288">
        <v>0.95</v>
      </c>
      <c r="I27" s="289">
        <v>0.93700000000000006</v>
      </c>
      <c r="J27" s="290">
        <v>0.84</v>
      </c>
      <c r="K27" s="323">
        <v>0.95</v>
      </c>
      <c r="L27" s="323">
        <v>0.97</v>
      </c>
      <c r="M27" s="288">
        <v>0.67</v>
      </c>
      <c r="N27" s="323">
        <v>0.86599999999999999</v>
      </c>
      <c r="O27" s="323">
        <v>0.94</v>
      </c>
    </row>
    <row r="28" spans="1:58" x14ac:dyDescent="0.25">
      <c r="A28" s="89"/>
      <c r="B28" s="89"/>
      <c r="F28" s="267"/>
      <c r="G28" s="267"/>
      <c r="H28" s="267"/>
      <c r="I28" s="268"/>
      <c r="J28" s="269"/>
      <c r="K28" s="317"/>
      <c r="L28" s="317"/>
      <c r="M28" s="267"/>
      <c r="N28" s="317"/>
      <c r="O28" s="317"/>
    </row>
    <row r="29" spans="1:58" x14ac:dyDescent="0.25">
      <c r="A29" s="81" t="s">
        <v>13</v>
      </c>
      <c r="B29" s="400" t="s">
        <v>14</v>
      </c>
      <c r="C29" s="401"/>
      <c r="D29" s="401"/>
      <c r="E29" s="401"/>
      <c r="F29" s="267"/>
      <c r="G29" s="267"/>
      <c r="H29" s="267"/>
      <c r="I29" s="268"/>
      <c r="J29" s="269"/>
      <c r="K29" s="317"/>
      <c r="L29" s="317"/>
      <c r="M29" s="267"/>
      <c r="N29" s="317"/>
      <c r="O29" s="317"/>
    </row>
    <row r="30" spans="1:58" ht="38.25" customHeight="1" x14ac:dyDescent="0.25">
      <c r="A30" s="89"/>
      <c r="B30" s="90" t="s">
        <v>5</v>
      </c>
      <c r="C30" s="400" t="s">
        <v>15</v>
      </c>
      <c r="D30" s="400"/>
      <c r="E30" s="400"/>
      <c r="F30" s="288">
        <v>1</v>
      </c>
      <c r="G30" s="288">
        <v>0</v>
      </c>
      <c r="H30" s="288">
        <v>0.9</v>
      </c>
      <c r="I30" s="289">
        <v>0.8</v>
      </c>
      <c r="J30" s="290">
        <v>1</v>
      </c>
      <c r="K30" s="323">
        <v>0.75</v>
      </c>
      <c r="L30" s="323" t="s">
        <v>111</v>
      </c>
      <c r="M30" s="288">
        <v>1</v>
      </c>
      <c r="N30" s="323">
        <v>0.86</v>
      </c>
      <c r="O30" s="323">
        <v>1</v>
      </c>
    </row>
    <row r="31" spans="1:58" ht="39.75" customHeight="1" x14ac:dyDescent="0.25">
      <c r="A31" s="89"/>
      <c r="B31" s="90" t="s">
        <v>6</v>
      </c>
      <c r="C31" s="400" t="s">
        <v>16</v>
      </c>
      <c r="D31" s="400"/>
      <c r="E31" s="400"/>
      <c r="F31" s="288">
        <v>0.96</v>
      </c>
      <c r="G31" s="288">
        <v>0.67</v>
      </c>
      <c r="H31" s="288">
        <v>0.94</v>
      </c>
      <c r="I31" s="289">
        <v>0.81599999999999995</v>
      </c>
      <c r="J31" s="290">
        <v>0.84</v>
      </c>
      <c r="K31" s="323">
        <v>0.73</v>
      </c>
      <c r="L31" s="323">
        <v>0.97</v>
      </c>
      <c r="M31" s="288">
        <v>0.64</v>
      </c>
      <c r="N31" s="323">
        <v>0.87</v>
      </c>
      <c r="O31" s="323">
        <v>0.8</v>
      </c>
    </row>
    <row r="32" spans="1:58" ht="42.75" customHeight="1" x14ac:dyDescent="0.25">
      <c r="A32" s="89"/>
      <c r="B32" s="90" t="s">
        <v>17</v>
      </c>
      <c r="C32" s="400" t="s">
        <v>18</v>
      </c>
      <c r="D32" s="400"/>
      <c r="E32" s="400"/>
      <c r="F32" s="288">
        <v>0.92</v>
      </c>
      <c r="G32" s="288">
        <v>0.85</v>
      </c>
      <c r="H32" s="288">
        <v>0.93</v>
      </c>
      <c r="I32" s="289">
        <v>0.92</v>
      </c>
      <c r="J32" s="290">
        <v>0.91</v>
      </c>
      <c r="K32" s="323">
        <v>0.82</v>
      </c>
      <c r="L32" s="323">
        <v>1</v>
      </c>
      <c r="M32" s="288">
        <v>0.73</v>
      </c>
      <c r="N32" s="323">
        <v>0.93</v>
      </c>
      <c r="O32" s="323">
        <v>0.91</v>
      </c>
    </row>
    <row r="33" spans="1:15" ht="36.75" customHeight="1" x14ac:dyDescent="0.25">
      <c r="A33" s="89"/>
      <c r="B33" s="90"/>
      <c r="C33" s="4"/>
      <c r="D33" s="4"/>
      <c r="E33" s="4"/>
      <c r="F33" s="291"/>
      <c r="G33" s="291"/>
      <c r="H33" s="291"/>
      <c r="I33" s="292"/>
      <c r="J33" s="293"/>
      <c r="K33" s="324"/>
      <c r="L33" s="324"/>
      <c r="M33" s="291"/>
      <c r="N33" s="324"/>
      <c r="O33" s="324"/>
    </row>
    <row r="34" spans="1:15" ht="69.75" customHeight="1" x14ac:dyDescent="0.25">
      <c r="A34" s="81" t="s">
        <v>12</v>
      </c>
      <c r="B34" s="400" t="s">
        <v>41</v>
      </c>
      <c r="C34" s="405"/>
      <c r="D34" s="405"/>
      <c r="E34" s="405"/>
      <c r="F34" s="294">
        <v>0.83</v>
      </c>
      <c r="G34" s="294" t="s">
        <v>111</v>
      </c>
      <c r="H34" s="294">
        <v>0.91</v>
      </c>
      <c r="I34" s="295" t="s">
        <v>106</v>
      </c>
      <c r="J34" s="296">
        <v>0.84</v>
      </c>
      <c r="K34" s="325">
        <v>0.9</v>
      </c>
      <c r="L34" s="325">
        <v>0.93</v>
      </c>
      <c r="M34" s="294">
        <v>0.75</v>
      </c>
      <c r="N34" s="325">
        <v>0.69</v>
      </c>
      <c r="O34" s="325">
        <v>0.88</v>
      </c>
    </row>
    <row r="35" spans="1:15" ht="16.5" customHeight="1" x14ac:dyDescent="0.25">
      <c r="A35" s="89"/>
      <c r="B35" s="91"/>
      <c r="C35" s="91"/>
      <c r="F35" s="267"/>
      <c r="G35" s="267"/>
      <c r="H35" s="267"/>
      <c r="I35" s="268"/>
      <c r="J35" s="269"/>
      <c r="K35" s="317"/>
      <c r="L35" s="317"/>
      <c r="M35" s="267"/>
      <c r="N35" s="317"/>
      <c r="O35" s="317"/>
    </row>
    <row r="36" spans="1:15" ht="26.25" customHeight="1" x14ac:dyDescent="0.25">
      <c r="A36" s="79" t="s">
        <v>3</v>
      </c>
      <c r="F36" s="267"/>
      <c r="G36" s="267"/>
      <c r="H36" s="267"/>
      <c r="I36" s="268"/>
      <c r="J36" s="269"/>
      <c r="K36" s="317"/>
      <c r="L36" s="317"/>
      <c r="M36" s="267"/>
      <c r="N36" s="317"/>
      <c r="O36" s="317"/>
    </row>
    <row r="37" spans="1:15" ht="17.25" customHeight="1" x14ac:dyDescent="0.25">
      <c r="A37" s="88"/>
      <c r="F37" s="267"/>
      <c r="G37" s="267"/>
      <c r="H37" s="267"/>
      <c r="I37" s="268"/>
      <c r="J37" s="269"/>
      <c r="K37" s="317"/>
      <c r="L37" s="317"/>
      <c r="M37" s="267"/>
      <c r="N37" s="317"/>
      <c r="O37" s="317"/>
    </row>
    <row r="38" spans="1:15" x14ac:dyDescent="0.25">
      <c r="C38" s="92"/>
      <c r="F38" s="267"/>
      <c r="G38" s="267"/>
      <c r="H38" s="267"/>
      <c r="I38" s="268"/>
      <c r="J38" s="269"/>
      <c r="K38" s="317"/>
      <c r="L38" s="317"/>
      <c r="M38" s="267"/>
      <c r="N38" s="317"/>
      <c r="O38" s="317"/>
    </row>
    <row r="39" spans="1:15" x14ac:dyDescent="0.25">
      <c r="A39" s="79" t="s">
        <v>4</v>
      </c>
      <c r="F39" s="267"/>
      <c r="G39" s="267"/>
      <c r="H39" s="267"/>
      <c r="I39" s="268"/>
      <c r="J39" s="269"/>
      <c r="K39" s="317"/>
      <c r="L39" s="317"/>
      <c r="M39" s="267"/>
      <c r="N39" s="317"/>
      <c r="O39" s="317"/>
    </row>
    <row r="40" spans="1:15" x14ac:dyDescent="0.25">
      <c r="F40" s="267"/>
      <c r="G40" s="267"/>
      <c r="H40" s="267"/>
      <c r="I40" s="268"/>
      <c r="J40" s="269"/>
      <c r="K40" s="317"/>
      <c r="L40" s="317"/>
      <c r="M40" s="267"/>
      <c r="N40" s="317"/>
      <c r="O40" s="317"/>
    </row>
    <row r="41" spans="1:15" ht="86.25" customHeight="1" x14ac:dyDescent="0.25">
      <c r="A41" s="81" t="s">
        <v>19</v>
      </c>
      <c r="B41" s="408" t="s">
        <v>67</v>
      </c>
      <c r="C41" s="408"/>
      <c r="D41" s="408"/>
      <c r="E41" s="411"/>
      <c r="F41" s="288">
        <v>0.78</v>
      </c>
      <c r="G41" s="288">
        <v>0.88</v>
      </c>
      <c r="H41" s="288">
        <v>0.96</v>
      </c>
      <c r="I41" s="289">
        <v>0.74399999999999999</v>
      </c>
      <c r="J41" s="290">
        <v>0.62</v>
      </c>
      <c r="K41" s="323">
        <v>0.8</v>
      </c>
      <c r="L41" s="323">
        <v>0.65</v>
      </c>
      <c r="M41" s="288">
        <v>0.92</v>
      </c>
      <c r="N41" s="323">
        <v>0.92</v>
      </c>
      <c r="O41" s="323">
        <v>0.82</v>
      </c>
    </row>
    <row r="42" spans="1:15" x14ac:dyDescent="0.25">
      <c r="F42" s="267"/>
      <c r="G42" s="267"/>
      <c r="H42" s="267"/>
      <c r="I42" s="268"/>
      <c r="J42" s="269"/>
      <c r="K42" s="317"/>
      <c r="L42" s="317"/>
      <c r="M42" s="267"/>
      <c r="N42" s="317"/>
      <c r="O42" s="317"/>
    </row>
    <row r="43" spans="1:15" x14ac:dyDescent="0.25">
      <c r="A43" s="81" t="s">
        <v>20</v>
      </c>
      <c r="B43" s="408" t="s">
        <v>23</v>
      </c>
      <c r="C43" s="408"/>
      <c r="D43" s="408"/>
      <c r="E43" s="408"/>
      <c r="F43" s="267"/>
      <c r="G43" s="267"/>
      <c r="H43" s="267"/>
      <c r="I43" s="268"/>
      <c r="J43" s="269"/>
      <c r="K43" s="317"/>
      <c r="L43" s="317"/>
      <c r="M43" s="267"/>
      <c r="N43" s="317"/>
      <c r="O43" s="317"/>
    </row>
    <row r="44" spans="1:15" ht="18.75" x14ac:dyDescent="0.25">
      <c r="B44" s="90" t="s">
        <v>68</v>
      </c>
      <c r="C44" s="400" t="s">
        <v>21</v>
      </c>
      <c r="D44" s="400"/>
      <c r="E44" s="400"/>
      <c r="F44" s="297">
        <v>2206</v>
      </c>
      <c r="G44" s="297">
        <v>8104.75</v>
      </c>
      <c r="H44" s="297">
        <v>3654</v>
      </c>
      <c r="I44" s="298">
        <v>4985</v>
      </c>
      <c r="J44" s="299">
        <v>1648</v>
      </c>
      <c r="K44" s="326">
        <v>14507</v>
      </c>
      <c r="L44" s="326">
        <v>3299</v>
      </c>
      <c r="M44" s="297">
        <v>6795</v>
      </c>
      <c r="N44" s="326">
        <v>5221</v>
      </c>
      <c r="O44" s="326">
        <v>7001</v>
      </c>
    </row>
    <row r="45" spans="1:15" ht="39.75" customHeight="1" x14ac:dyDescent="0.25">
      <c r="B45" s="90" t="s">
        <v>6</v>
      </c>
      <c r="C45" s="400" t="s">
        <v>69</v>
      </c>
      <c r="D45" s="405"/>
      <c r="E45" s="410"/>
      <c r="F45" s="300">
        <f>SUM(F44*75)</f>
        <v>165450</v>
      </c>
      <c r="G45" s="300">
        <f>SUM(G44*75)</f>
        <v>607856.25</v>
      </c>
      <c r="H45" s="300">
        <f t="shared" ref="H45:M45" si="0">SUM(H44*75)</f>
        <v>274050</v>
      </c>
      <c r="I45" s="301">
        <f t="shared" si="0"/>
        <v>373875</v>
      </c>
      <c r="J45" s="302">
        <f t="shared" si="0"/>
        <v>123600</v>
      </c>
      <c r="K45" s="327">
        <f t="shared" si="0"/>
        <v>1088025</v>
      </c>
      <c r="L45" s="327">
        <f t="shared" si="0"/>
        <v>247425</v>
      </c>
      <c r="M45" s="300">
        <f t="shared" si="0"/>
        <v>509625</v>
      </c>
      <c r="N45" s="327">
        <f>SUM(N44*75)</f>
        <v>391575</v>
      </c>
      <c r="O45" s="327">
        <f>SUM(O44*75)</f>
        <v>525075</v>
      </c>
    </row>
    <row r="46" spans="1:15" ht="38.25" customHeight="1" x14ac:dyDescent="0.25">
      <c r="B46" s="90" t="s">
        <v>17</v>
      </c>
      <c r="C46" s="400" t="s">
        <v>22</v>
      </c>
      <c r="D46" s="400"/>
      <c r="E46" s="400"/>
      <c r="F46" s="264">
        <v>105</v>
      </c>
      <c r="G46" s="264">
        <v>378</v>
      </c>
      <c r="H46" s="264">
        <v>66</v>
      </c>
      <c r="I46" s="265">
        <v>196</v>
      </c>
      <c r="J46" s="266">
        <v>8</v>
      </c>
      <c r="K46" s="332" t="s">
        <v>110</v>
      </c>
      <c r="L46" s="316">
        <v>368</v>
      </c>
      <c r="M46" s="303" t="s">
        <v>109</v>
      </c>
      <c r="N46" s="332" t="s">
        <v>116</v>
      </c>
      <c r="O46" s="326">
        <v>1212</v>
      </c>
    </row>
  </sheetData>
  <protectedRanges>
    <protectedRange password="DB61" sqref="G36" name="Range2"/>
  </protectedRanges>
  <mergeCells count="28">
    <mergeCell ref="C44:E44"/>
    <mergeCell ref="C45:E45"/>
    <mergeCell ref="C46:E46"/>
    <mergeCell ref="C30:E30"/>
    <mergeCell ref="C31:E31"/>
    <mergeCell ref="C32:E32"/>
    <mergeCell ref="B34:E34"/>
    <mergeCell ref="B41:E41"/>
    <mergeCell ref="B43:E43"/>
    <mergeCell ref="B29:E29"/>
    <mergeCell ref="C12:E12"/>
    <mergeCell ref="B13:E13"/>
    <mergeCell ref="C14:E14"/>
    <mergeCell ref="C15:E15"/>
    <mergeCell ref="C16:E16"/>
    <mergeCell ref="B17:E17"/>
    <mergeCell ref="C18:E18"/>
    <mergeCell ref="C19:E19"/>
    <mergeCell ref="A20:E20"/>
    <mergeCell ref="B23:E23"/>
    <mergeCell ref="B27:E27"/>
    <mergeCell ref="B24:E24"/>
    <mergeCell ref="C11:E11"/>
    <mergeCell ref="A2:E2"/>
    <mergeCell ref="B4:E4"/>
    <mergeCell ref="B6:E6"/>
    <mergeCell ref="B9:E9"/>
    <mergeCell ref="C10:E10"/>
  </mergeCells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customProperties>
    <customPr name="QAA_DRILLPATH_NODE_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xSplit="5" ySplit="8" topLeftCell="F13" activePane="bottomRight" state="frozen"/>
      <selection pane="topRight" activeCell="F1" sqref="F1"/>
      <selection pane="bottomLeft" activeCell="A8" sqref="A8"/>
      <selection pane="bottomRight" activeCell="A13" sqref="A13"/>
    </sheetView>
  </sheetViews>
  <sheetFormatPr defaultColWidth="9.140625" defaultRowHeight="12.75" x14ac:dyDescent="0.2"/>
  <cols>
    <col min="1" max="1" width="46.5703125" style="2" bestFit="1" customWidth="1"/>
    <col min="2" max="2" width="10" style="2" hidden="1" customWidth="1"/>
    <col min="3" max="3" width="16.85546875" style="2" customWidth="1"/>
    <col min="4" max="4" width="13.42578125" style="2" customWidth="1"/>
    <col min="5" max="5" width="12.28515625" style="2" customWidth="1"/>
    <col min="6" max="6" width="12.7109375" style="2" bestFit="1" customWidth="1"/>
    <col min="7" max="7" width="11.42578125" style="2" bestFit="1" customWidth="1"/>
    <col min="8" max="8" width="15.42578125" style="2" bestFit="1" customWidth="1"/>
    <col min="9" max="9" width="11.42578125" style="2" bestFit="1" customWidth="1"/>
    <col min="10" max="10" width="12.7109375" style="2" bestFit="1" customWidth="1"/>
    <col min="11" max="11" width="13.85546875" style="2" customWidth="1"/>
    <col min="12" max="12" width="11.7109375" style="2" customWidth="1"/>
    <col min="13" max="13" width="14.140625" style="2" bestFit="1" customWidth="1"/>
    <col min="14" max="16384" width="9.140625" style="2"/>
  </cols>
  <sheetData>
    <row r="1" spans="1:15" ht="36" x14ac:dyDescent="0.2">
      <c r="A1" s="93" t="s">
        <v>123</v>
      </c>
      <c r="B1" s="113"/>
      <c r="C1" s="94" t="s">
        <v>70</v>
      </c>
      <c r="D1" s="95" t="s">
        <v>54</v>
      </c>
      <c r="E1" s="95" t="s">
        <v>27</v>
      </c>
      <c r="F1" s="95" t="s">
        <v>28</v>
      </c>
      <c r="G1" s="95" t="s">
        <v>29</v>
      </c>
      <c r="H1" s="95" t="s">
        <v>71</v>
      </c>
      <c r="I1" s="96" t="s">
        <v>55</v>
      </c>
      <c r="J1" s="96" t="s">
        <v>72</v>
      </c>
      <c r="K1" s="97" t="s">
        <v>30</v>
      </c>
      <c r="L1" s="97" t="s">
        <v>73</v>
      </c>
      <c r="M1" s="98" t="s">
        <v>74</v>
      </c>
    </row>
    <row r="2" spans="1:15" ht="15.75" x14ac:dyDescent="0.2">
      <c r="A2" s="99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5" ht="15.75" x14ac:dyDescent="0.25">
      <c r="A3" s="100" t="s">
        <v>75</v>
      </c>
      <c r="B3" s="121"/>
      <c r="C3" s="101">
        <v>25</v>
      </c>
      <c r="D3" s="101">
        <v>25</v>
      </c>
      <c r="E3" s="304">
        <v>16</v>
      </c>
      <c r="F3" s="104">
        <v>23</v>
      </c>
      <c r="G3" s="305">
        <v>20</v>
      </c>
      <c r="H3" s="304">
        <v>43</v>
      </c>
      <c r="I3" s="101">
        <v>1</v>
      </c>
      <c r="J3" s="104">
        <v>109</v>
      </c>
      <c r="K3" s="306">
        <v>166</v>
      </c>
      <c r="L3" s="101">
        <v>47</v>
      </c>
      <c r="M3" s="251">
        <f>SUM(C3:L3)</f>
        <v>475</v>
      </c>
    </row>
    <row r="4" spans="1:15" ht="61.5" customHeight="1" x14ac:dyDescent="0.25">
      <c r="A4" s="100" t="s">
        <v>105</v>
      </c>
      <c r="B4" s="256"/>
      <c r="C4" s="118">
        <v>261</v>
      </c>
      <c r="D4" s="118">
        <v>2066</v>
      </c>
      <c r="E4" s="309">
        <v>743</v>
      </c>
      <c r="F4" s="119">
        <v>1785</v>
      </c>
      <c r="G4" s="262">
        <v>628</v>
      </c>
      <c r="H4" s="309">
        <v>1771</v>
      </c>
      <c r="I4" s="118">
        <v>227</v>
      </c>
      <c r="J4" s="119">
        <v>2144</v>
      </c>
      <c r="K4" s="307">
        <v>5203</v>
      </c>
      <c r="L4" s="130">
        <v>2128</v>
      </c>
      <c r="M4" s="252">
        <f t="shared" ref="M4:M19" si="0">SUM(C4:L4)</f>
        <v>16956</v>
      </c>
      <c r="N4" s="107" t="s">
        <v>83</v>
      </c>
      <c r="O4" s="106"/>
    </row>
    <row r="5" spans="1:15" ht="30" x14ac:dyDescent="0.25">
      <c r="A5" s="100" t="s">
        <v>80</v>
      </c>
      <c r="B5" s="256"/>
      <c r="C5" s="118">
        <v>1</v>
      </c>
      <c r="D5" s="118">
        <v>5</v>
      </c>
      <c r="E5" s="309">
        <v>3</v>
      </c>
      <c r="F5" s="119">
        <v>8</v>
      </c>
      <c r="G5" s="262">
        <v>1</v>
      </c>
      <c r="H5" s="309">
        <v>4</v>
      </c>
      <c r="I5" s="118">
        <v>1</v>
      </c>
      <c r="J5" s="119">
        <v>5</v>
      </c>
      <c r="K5" s="307">
        <v>9</v>
      </c>
      <c r="L5" s="118">
        <v>8</v>
      </c>
      <c r="M5" s="252">
        <f t="shared" si="0"/>
        <v>45</v>
      </c>
      <c r="N5" s="107" t="s">
        <v>134</v>
      </c>
      <c r="O5" s="106"/>
    </row>
    <row r="6" spans="1:15" ht="30.75" x14ac:dyDescent="0.25">
      <c r="A6" s="100" t="s">
        <v>82</v>
      </c>
      <c r="B6" s="257"/>
      <c r="C6" s="102">
        <v>19</v>
      </c>
      <c r="D6" s="102">
        <v>35</v>
      </c>
      <c r="E6" s="310">
        <v>44</v>
      </c>
      <c r="F6" s="255" t="s">
        <v>107</v>
      </c>
      <c r="G6" s="263">
        <v>9</v>
      </c>
      <c r="H6" s="310">
        <v>166</v>
      </c>
      <c r="I6" s="313" t="s">
        <v>125</v>
      </c>
      <c r="J6" s="333">
        <v>155</v>
      </c>
      <c r="K6" s="102">
        <v>75</v>
      </c>
      <c r="L6" s="102">
        <v>72</v>
      </c>
      <c r="M6" s="251">
        <f t="shared" si="0"/>
        <v>575</v>
      </c>
      <c r="N6" s="6" t="s">
        <v>84</v>
      </c>
    </row>
    <row r="7" spans="1:15" ht="15" x14ac:dyDescent="0.2">
      <c r="A7" s="254" t="s">
        <v>102</v>
      </c>
      <c r="B7" s="258"/>
      <c r="C7" s="352">
        <f>SUM(C5:C6)</f>
        <v>20</v>
      </c>
      <c r="D7" s="352">
        <f t="shared" ref="D7:M7" si="1">SUM(D5:D6)</f>
        <v>40</v>
      </c>
      <c r="E7" s="352">
        <f t="shared" si="1"/>
        <v>47</v>
      </c>
      <c r="F7" s="352">
        <v>87</v>
      </c>
      <c r="G7" s="352">
        <f t="shared" si="1"/>
        <v>10</v>
      </c>
      <c r="H7" s="352">
        <f t="shared" si="1"/>
        <v>170</v>
      </c>
      <c r="I7" s="352">
        <f t="shared" si="1"/>
        <v>1</v>
      </c>
      <c r="J7" s="352">
        <f t="shared" si="1"/>
        <v>160</v>
      </c>
      <c r="K7" s="352">
        <f t="shared" si="1"/>
        <v>84</v>
      </c>
      <c r="L7" s="352">
        <f t="shared" si="1"/>
        <v>80</v>
      </c>
      <c r="M7" s="352">
        <f t="shared" si="1"/>
        <v>620</v>
      </c>
      <c r="N7" s="6"/>
    </row>
    <row r="8" spans="1:15" ht="63" customHeight="1" x14ac:dyDescent="0.25">
      <c r="A8" s="100" t="s">
        <v>135</v>
      </c>
      <c r="B8" s="256"/>
      <c r="C8" s="118">
        <v>16</v>
      </c>
      <c r="D8" s="118">
        <v>1082</v>
      </c>
      <c r="E8" s="309">
        <v>202</v>
      </c>
      <c r="F8" s="119">
        <v>286</v>
      </c>
      <c r="G8" s="262">
        <v>186</v>
      </c>
      <c r="H8" s="309">
        <v>843</v>
      </c>
      <c r="I8" s="118">
        <v>425</v>
      </c>
      <c r="J8" s="119">
        <v>473</v>
      </c>
      <c r="K8" s="307">
        <v>575</v>
      </c>
      <c r="L8" s="118">
        <v>292</v>
      </c>
      <c r="M8" s="253">
        <f t="shared" si="0"/>
        <v>4380</v>
      </c>
      <c r="N8" s="108" t="s">
        <v>85</v>
      </c>
      <c r="O8" s="106"/>
    </row>
    <row r="9" spans="1:15" ht="60" x14ac:dyDescent="0.25">
      <c r="A9" s="100" t="s">
        <v>136</v>
      </c>
      <c r="B9" s="256"/>
      <c r="C9" s="118"/>
      <c r="D9" s="118">
        <v>167</v>
      </c>
      <c r="E9" s="118">
        <v>27</v>
      </c>
      <c r="F9" s="118">
        <v>29</v>
      </c>
      <c r="G9" s="118">
        <v>5</v>
      </c>
      <c r="H9" s="118">
        <v>45</v>
      </c>
      <c r="I9" s="118">
        <v>45</v>
      </c>
      <c r="J9" s="118">
        <v>7</v>
      </c>
      <c r="K9" s="118">
        <v>41</v>
      </c>
      <c r="L9" s="118">
        <v>10</v>
      </c>
      <c r="M9" s="253">
        <f t="shared" si="0"/>
        <v>376</v>
      </c>
      <c r="N9" s="109"/>
    </row>
    <row r="10" spans="1:15" ht="15.75" x14ac:dyDescent="0.25">
      <c r="A10" s="99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09"/>
    </row>
    <row r="11" spans="1:15" ht="15.75" x14ac:dyDescent="0.25">
      <c r="A11" s="115" t="s">
        <v>81</v>
      </c>
      <c r="B11" s="256"/>
      <c r="C11" s="119">
        <v>7097.1330000000007</v>
      </c>
      <c r="D11" s="119">
        <v>26263.370000000003</v>
      </c>
      <c r="E11" s="119">
        <v>19387.327000000001</v>
      </c>
      <c r="F11" s="119">
        <v>42935.078000000009</v>
      </c>
      <c r="G11" s="119">
        <v>32190.546999999999</v>
      </c>
      <c r="H11" s="119">
        <v>47378.950000000004</v>
      </c>
      <c r="I11" s="119">
        <v>11746.127499999999</v>
      </c>
      <c r="J11" s="119">
        <v>50085.862499999996</v>
      </c>
      <c r="K11" s="119">
        <v>9950.2499999999982</v>
      </c>
      <c r="L11" s="119">
        <v>57124.44</v>
      </c>
      <c r="M11" s="253">
        <f t="shared" si="0"/>
        <v>304159.08500000002</v>
      </c>
      <c r="N11" s="110" t="s">
        <v>86</v>
      </c>
      <c r="O11" s="111"/>
    </row>
    <row r="12" spans="1:15" ht="24.75" x14ac:dyDescent="0.25">
      <c r="A12" s="100" t="s">
        <v>37</v>
      </c>
      <c r="B12" s="259"/>
      <c r="C12" s="255">
        <v>361</v>
      </c>
      <c r="D12" s="102">
        <v>692</v>
      </c>
      <c r="E12" s="310">
        <v>5262.84</v>
      </c>
      <c r="F12" s="255">
        <v>6416</v>
      </c>
      <c r="G12" s="261">
        <v>0</v>
      </c>
      <c r="H12" s="310">
        <v>1195</v>
      </c>
      <c r="I12" s="102">
        <v>2032.6</v>
      </c>
      <c r="J12" s="313" t="s">
        <v>122</v>
      </c>
      <c r="K12" s="308">
        <v>0</v>
      </c>
      <c r="L12" s="102">
        <v>72</v>
      </c>
      <c r="M12" s="251">
        <f>SUM(C12:L12)</f>
        <v>16031.44</v>
      </c>
      <c r="N12" s="112"/>
    </row>
    <row r="13" spans="1:15" ht="66.75" customHeight="1" x14ac:dyDescent="0.25">
      <c r="A13" s="100" t="s">
        <v>141</v>
      </c>
      <c r="B13" s="256"/>
      <c r="C13" s="412">
        <v>152</v>
      </c>
      <c r="D13" s="412">
        <v>534</v>
      </c>
      <c r="E13" s="412">
        <v>300</v>
      </c>
      <c r="F13" s="412">
        <v>1143</v>
      </c>
      <c r="G13" s="412">
        <v>271</v>
      </c>
      <c r="H13" s="412">
        <v>780</v>
      </c>
      <c r="I13" s="412">
        <v>384</v>
      </c>
      <c r="J13" s="412">
        <v>468</v>
      </c>
      <c r="K13" s="412">
        <v>314</v>
      </c>
      <c r="L13" s="412">
        <v>921</v>
      </c>
      <c r="M13" s="253">
        <f t="shared" si="0"/>
        <v>5267</v>
      </c>
      <c r="N13" s="108" t="s">
        <v>87</v>
      </c>
      <c r="O13" s="106"/>
    </row>
    <row r="14" spans="1:15" ht="44.25" customHeight="1" x14ac:dyDescent="0.25">
      <c r="A14" s="99" t="s">
        <v>2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</row>
    <row r="15" spans="1:15" ht="24.75" x14ac:dyDescent="0.25">
      <c r="A15" s="103" t="s">
        <v>79</v>
      </c>
      <c r="B15" s="121"/>
      <c r="C15" s="102" t="s">
        <v>113</v>
      </c>
      <c r="D15" s="102">
        <v>240</v>
      </c>
      <c r="E15" s="311"/>
      <c r="F15" s="334">
        <v>463.46</v>
      </c>
      <c r="G15" s="131">
        <v>90</v>
      </c>
      <c r="H15" s="313" t="s">
        <v>120</v>
      </c>
      <c r="I15" s="313" t="s">
        <v>112</v>
      </c>
      <c r="J15" s="255">
        <v>665.37</v>
      </c>
      <c r="K15" s="308"/>
      <c r="L15" s="260">
        <v>291</v>
      </c>
      <c r="M15" s="251">
        <f>SUM(C15:L15)</f>
        <v>1749.83</v>
      </c>
    </row>
    <row r="16" spans="1:15" ht="15.75" x14ac:dyDescent="0.25">
      <c r="A16" s="99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8"/>
      <c r="M16" s="127"/>
    </row>
    <row r="17" spans="1:13" ht="15.75" x14ac:dyDescent="0.25">
      <c r="A17" s="103" t="s">
        <v>76</v>
      </c>
      <c r="B17" s="121"/>
      <c r="C17" s="102">
        <v>254</v>
      </c>
      <c r="D17" s="102">
        <v>583</v>
      </c>
      <c r="E17" s="311">
        <v>242</v>
      </c>
      <c r="F17" s="255">
        <v>1164</v>
      </c>
      <c r="G17" s="131">
        <v>821</v>
      </c>
      <c r="H17" s="310">
        <v>731</v>
      </c>
      <c r="I17" s="102">
        <v>64</v>
      </c>
      <c r="J17" s="255">
        <v>1110</v>
      </c>
      <c r="K17" s="308">
        <v>2790</v>
      </c>
      <c r="L17" s="260">
        <v>697</v>
      </c>
      <c r="M17" s="251">
        <f t="shared" si="0"/>
        <v>8456</v>
      </c>
    </row>
    <row r="18" spans="1:13" ht="15.75" x14ac:dyDescent="0.25">
      <c r="A18" s="99" t="s">
        <v>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8"/>
      <c r="M18" s="127"/>
    </row>
    <row r="19" spans="1:13" ht="30" x14ac:dyDescent="0.25">
      <c r="A19" s="103" t="s">
        <v>77</v>
      </c>
      <c r="B19" s="121"/>
      <c r="C19" s="102">
        <v>348</v>
      </c>
      <c r="D19" s="102">
        <v>733</v>
      </c>
      <c r="E19" s="312">
        <v>1342</v>
      </c>
      <c r="F19" s="255">
        <v>3122.05</v>
      </c>
      <c r="G19" s="131">
        <v>326</v>
      </c>
      <c r="H19" s="310">
        <v>2343</v>
      </c>
      <c r="I19" s="102">
        <v>1078</v>
      </c>
      <c r="J19" s="255">
        <v>2458.83</v>
      </c>
      <c r="K19" s="308" t="s">
        <v>117</v>
      </c>
      <c r="L19" s="102">
        <v>2623</v>
      </c>
      <c r="M19" s="251">
        <f t="shared" si="0"/>
        <v>14373.88</v>
      </c>
    </row>
    <row r="20" spans="1:13" ht="36.75" x14ac:dyDescent="0.25">
      <c r="A20" s="103" t="s">
        <v>78</v>
      </c>
      <c r="B20" s="124"/>
      <c r="C20" s="123" t="s">
        <v>114</v>
      </c>
      <c r="D20" s="310">
        <v>2470000</v>
      </c>
      <c r="E20" s="310">
        <v>1400000</v>
      </c>
      <c r="F20" s="102">
        <v>45100000</v>
      </c>
      <c r="G20" s="131">
        <v>4000000</v>
      </c>
      <c r="H20" s="101">
        <v>12310000</v>
      </c>
      <c r="I20" s="101" t="s">
        <v>115</v>
      </c>
      <c r="J20" s="102">
        <v>9065000</v>
      </c>
      <c r="K20" s="313" t="s">
        <v>118</v>
      </c>
      <c r="L20" s="102">
        <v>9900000</v>
      </c>
      <c r="M20" s="251"/>
    </row>
    <row r="21" spans="1:13" x14ac:dyDescent="0.2">
      <c r="F21" s="6" t="s">
        <v>108</v>
      </c>
    </row>
    <row r="22" spans="1:13" x14ac:dyDescent="0.2">
      <c r="F22" s="117"/>
      <c r="H22" s="105"/>
    </row>
    <row r="23" spans="1:13" x14ac:dyDescent="0.2">
      <c r="A23" s="116"/>
      <c r="H23" s="105"/>
    </row>
    <row r="24" spans="1:13" x14ac:dyDescent="0.2">
      <c r="A24" s="125"/>
    </row>
    <row r="25" spans="1:13" x14ac:dyDescent="0.2">
      <c r="A25" s="125"/>
    </row>
  </sheetData>
  <pageMargins left="0.7" right="0.7" top="0.75" bottom="0.75" header="0.3" footer="0.3"/>
  <pageSetup paperSize="8" fitToHeight="0" orientation="landscape" r:id="rId1"/>
  <customProperties>
    <customPr name="QAA_DRILLPATH_NODE_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i="http://www.w3.org/2001/XMLSchema-instance" xmlns:xsd="http://www.w3.org/2001/XMLSchema" xmlns="http://www.infor.com/qaa/DrillPath">
  <CurrentDrillPath>
    <DrillPathNode AnalysisType="NONE" Id="5542861b-5b6b-43f4-b43b-eea659789748" Name="indicators" Source="">
      <Children/>
    </DrillPathNode>
    <DrillPathNode AnalysisType="NONE" Id="3d757679-b683-4779-b5a0-9ba38d3f887a" Name="context" Source=""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A69B0D7F-8281-4494-AA43-3D24582D20DB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PI Table (Print A3 Colour)</vt:lpstr>
      <vt:lpstr>indicators</vt:lpstr>
      <vt:lpstr>context</vt:lpstr>
      <vt:lpstr>Sheet1</vt:lpstr>
      <vt:lpstr>context!Print_Area</vt:lpstr>
      <vt:lpstr>indicators!Print_Titles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Parfitt</dc:creator>
  <cp:lastModifiedBy>Sam Parfitt</cp:lastModifiedBy>
  <cp:lastPrinted>2018-10-17T09:55:49Z</cp:lastPrinted>
  <dcterms:created xsi:type="dcterms:W3CDTF">1996-10-14T23:33:28Z</dcterms:created>
  <dcterms:modified xsi:type="dcterms:W3CDTF">2018-11-06T17:34:09Z</dcterms:modified>
</cp:coreProperties>
</file>